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_1 - Polní cesta C7" sheetId="2" r:id="rId2"/>
    <sheet name="SO 01_2 - Výsadby" sheetId="3" r:id="rId3"/>
    <sheet name="SO 01_3 - 1. rok následné..." sheetId="4" r:id="rId4"/>
    <sheet name="SO 01_4 - 2. rok následné..." sheetId="5" r:id="rId5"/>
    <sheet name="SO 01_5 - 3. rok následné..." sheetId="6" r:id="rId6"/>
    <sheet name="SO 02 - Polní cesta C8" sheetId="7" r:id="rId7"/>
    <sheet name="SO 03 - Polní cesta C35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'SO 01_1 - Polní cesta C7'!$C$96:$K$1251</definedName>
    <definedName name="_xlnm.Print_Area" localSheetId="1">'SO 01_1 - Polní cesta C7'!$C$4:$J$39,'SO 01_1 - Polní cesta C7'!$C$45:$J$78,'SO 01_1 - Polní cesta C7'!$C$84:$K$1251</definedName>
    <definedName name="_xlnm.Print_Titles" localSheetId="1">'SO 01_1 - Polní cesta C7'!$96:$96</definedName>
    <definedName name="_xlnm._FilterDatabase" localSheetId="2" hidden="1">'SO 01_2 - Výsadby'!$C$81:$K$149</definedName>
    <definedName name="_xlnm.Print_Area" localSheetId="2">'SO 01_2 - Výsadby'!$C$4:$J$39,'SO 01_2 - Výsadby'!$C$45:$J$63,'SO 01_2 - Výsadby'!$C$69:$K$149</definedName>
    <definedName name="_xlnm.Print_Titles" localSheetId="2">'SO 01_2 - Výsadby'!$81:$81</definedName>
    <definedName name="_xlnm._FilterDatabase" localSheetId="3" hidden="1">'SO 01_3 - 1. rok následné...'!$C$81:$K$114</definedName>
    <definedName name="_xlnm.Print_Area" localSheetId="3">'SO 01_3 - 1. rok následné...'!$C$4:$J$39,'SO 01_3 - 1. rok následné...'!$C$45:$J$63,'SO 01_3 - 1. rok následné...'!$C$69:$K$114</definedName>
    <definedName name="_xlnm.Print_Titles" localSheetId="3">'SO 01_3 - 1. rok následné...'!$81:$81</definedName>
    <definedName name="_xlnm._FilterDatabase" localSheetId="4" hidden="1">'SO 01_4 - 2. rok následné...'!$C$81:$K$114</definedName>
    <definedName name="_xlnm.Print_Area" localSheetId="4">'SO 01_4 - 2. rok následné...'!$C$4:$J$39,'SO 01_4 - 2. rok následné...'!$C$45:$J$63,'SO 01_4 - 2. rok následné...'!$C$69:$K$114</definedName>
    <definedName name="_xlnm.Print_Titles" localSheetId="4">'SO 01_4 - 2. rok následné...'!$81:$81</definedName>
    <definedName name="_xlnm._FilterDatabase" localSheetId="5" hidden="1">'SO 01_5 - 3. rok následné...'!$C$81:$K$130</definedName>
    <definedName name="_xlnm.Print_Area" localSheetId="5">'SO 01_5 - 3. rok následné...'!$C$4:$J$39,'SO 01_5 - 3. rok následné...'!$C$45:$J$63,'SO 01_5 - 3. rok následné...'!$C$69:$K$130</definedName>
    <definedName name="_xlnm.Print_Titles" localSheetId="5">'SO 01_5 - 3. rok následné...'!$81:$81</definedName>
    <definedName name="_xlnm._FilterDatabase" localSheetId="6" hidden="1">'SO 02 - Polní cesta C8'!$C$92:$K$633</definedName>
    <definedName name="_xlnm.Print_Area" localSheetId="6">'SO 02 - Polní cesta C8'!$C$4:$J$39,'SO 02 - Polní cesta C8'!$C$45:$J$74,'SO 02 - Polní cesta C8'!$C$80:$K$633</definedName>
    <definedName name="_xlnm.Print_Titles" localSheetId="6">'SO 02 - Polní cesta C8'!$92:$92</definedName>
    <definedName name="_xlnm._FilterDatabase" localSheetId="7" hidden="1">'SO 03 - Polní cesta C35'!$C$92:$K$642</definedName>
    <definedName name="_xlnm.Print_Area" localSheetId="7">'SO 03 - Polní cesta C35'!$C$4:$J$39,'SO 03 - Polní cesta C35'!$C$45:$J$74,'SO 03 - Polní cesta C35'!$C$80:$K$642</definedName>
    <definedName name="_xlnm.Print_Titles" localSheetId="7">'SO 03 - Polní cesta C35'!$92:$92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635"/>
  <c r="BH635"/>
  <c r="BG635"/>
  <c r="BF635"/>
  <c r="T635"/>
  <c r="T634"/>
  <c r="R635"/>
  <c r="R634"/>
  <c r="P635"/>
  <c r="P634"/>
  <c r="BI629"/>
  <c r="BH629"/>
  <c r="BG629"/>
  <c r="BF629"/>
  <c r="T629"/>
  <c r="R629"/>
  <c r="P629"/>
  <c r="BI624"/>
  <c r="BH624"/>
  <c r="BG624"/>
  <c r="BF624"/>
  <c r="T624"/>
  <c r="R624"/>
  <c r="P624"/>
  <c r="BI619"/>
  <c r="BH619"/>
  <c r="BG619"/>
  <c r="BF619"/>
  <c r="T619"/>
  <c r="R619"/>
  <c r="P619"/>
  <c r="BI609"/>
  <c r="BH609"/>
  <c r="BG609"/>
  <c r="BF609"/>
  <c r="T609"/>
  <c r="R609"/>
  <c r="P609"/>
  <c r="BI603"/>
  <c r="BH603"/>
  <c r="BG603"/>
  <c r="BF603"/>
  <c r="T603"/>
  <c r="R603"/>
  <c r="P603"/>
  <c r="BI597"/>
  <c r="BH597"/>
  <c r="BG597"/>
  <c r="BF597"/>
  <c r="T597"/>
  <c r="R597"/>
  <c r="P597"/>
  <c r="BI590"/>
  <c r="BH590"/>
  <c r="BG590"/>
  <c r="BF590"/>
  <c r="T590"/>
  <c r="R590"/>
  <c r="P590"/>
  <c r="BI585"/>
  <c r="BH585"/>
  <c r="BG585"/>
  <c r="BF585"/>
  <c r="T585"/>
  <c r="R585"/>
  <c r="P585"/>
  <c r="BI580"/>
  <c r="BH580"/>
  <c r="BG580"/>
  <c r="BF580"/>
  <c r="T580"/>
  <c r="R580"/>
  <c r="P580"/>
  <c r="BI575"/>
  <c r="BH575"/>
  <c r="BG575"/>
  <c r="BF575"/>
  <c r="T575"/>
  <c r="R575"/>
  <c r="P575"/>
  <c r="BI570"/>
  <c r="BH570"/>
  <c r="BG570"/>
  <c r="BF570"/>
  <c r="T570"/>
  <c r="R570"/>
  <c r="P570"/>
  <c r="BI565"/>
  <c r="BH565"/>
  <c r="BG565"/>
  <c r="BF565"/>
  <c r="T565"/>
  <c r="R565"/>
  <c r="P565"/>
  <c r="BI560"/>
  <c r="BH560"/>
  <c r="BG560"/>
  <c r="BF560"/>
  <c r="T560"/>
  <c r="R560"/>
  <c r="P560"/>
  <c r="BI557"/>
  <c r="BH557"/>
  <c r="BG557"/>
  <c r="BF557"/>
  <c r="T557"/>
  <c r="R557"/>
  <c r="P557"/>
  <c r="BI550"/>
  <c r="BH550"/>
  <c r="BG550"/>
  <c r="BF550"/>
  <c r="T550"/>
  <c r="T549"/>
  <c r="R550"/>
  <c r="R549"/>
  <c r="P550"/>
  <c r="P549"/>
  <c r="BI539"/>
  <c r="BH539"/>
  <c r="BG539"/>
  <c r="BF539"/>
  <c r="T539"/>
  <c r="T538"/>
  <c r="R539"/>
  <c r="R538"/>
  <c r="P539"/>
  <c r="P538"/>
  <c r="BI526"/>
  <c r="BH526"/>
  <c r="BG526"/>
  <c r="BF526"/>
  <c r="T526"/>
  <c r="R526"/>
  <c r="P526"/>
  <c r="BI519"/>
  <c r="BH519"/>
  <c r="BG519"/>
  <c r="BF519"/>
  <c r="T519"/>
  <c r="R519"/>
  <c r="P519"/>
  <c r="BI507"/>
  <c r="BH507"/>
  <c r="BG507"/>
  <c r="BF507"/>
  <c r="T507"/>
  <c r="R507"/>
  <c r="P507"/>
  <c r="BI500"/>
  <c r="BH500"/>
  <c r="BG500"/>
  <c r="BF500"/>
  <c r="T500"/>
  <c r="R500"/>
  <c r="P500"/>
  <c r="BI492"/>
  <c r="BH492"/>
  <c r="BG492"/>
  <c r="BF492"/>
  <c r="T492"/>
  <c r="R492"/>
  <c r="P492"/>
  <c r="BI480"/>
  <c r="BH480"/>
  <c r="BG480"/>
  <c r="BF480"/>
  <c r="T480"/>
  <c r="R480"/>
  <c r="P480"/>
  <c r="BI472"/>
  <c r="BH472"/>
  <c r="BG472"/>
  <c r="BF472"/>
  <c r="T472"/>
  <c r="R472"/>
  <c r="P472"/>
  <c r="BI466"/>
  <c r="BH466"/>
  <c r="BG466"/>
  <c r="BF466"/>
  <c r="T466"/>
  <c r="R466"/>
  <c r="P466"/>
  <c r="BI459"/>
  <c r="BH459"/>
  <c r="BG459"/>
  <c r="BF459"/>
  <c r="T459"/>
  <c r="R459"/>
  <c r="P459"/>
  <c r="BI451"/>
  <c r="BH451"/>
  <c r="BG451"/>
  <c r="BF451"/>
  <c r="T451"/>
  <c r="R451"/>
  <c r="P451"/>
  <c r="BI444"/>
  <c r="BH444"/>
  <c r="BG444"/>
  <c r="BF444"/>
  <c r="T444"/>
  <c r="R444"/>
  <c r="P444"/>
  <c r="BI437"/>
  <c r="BH437"/>
  <c r="BG437"/>
  <c r="BF437"/>
  <c r="T437"/>
  <c r="R437"/>
  <c r="P437"/>
  <c r="BI431"/>
  <c r="BH431"/>
  <c r="BG431"/>
  <c r="BF431"/>
  <c r="T431"/>
  <c r="R431"/>
  <c r="P431"/>
  <c r="BI425"/>
  <c r="BH425"/>
  <c r="BG425"/>
  <c r="BF425"/>
  <c r="T425"/>
  <c r="R425"/>
  <c r="P425"/>
  <c r="BI419"/>
  <c r="BH419"/>
  <c r="BG419"/>
  <c r="BF419"/>
  <c r="T419"/>
  <c r="R419"/>
  <c r="P419"/>
  <c r="BI411"/>
  <c r="BH411"/>
  <c r="BG411"/>
  <c r="BF411"/>
  <c r="T411"/>
  <c r="R411"/>
  <c r="P411"/>
  <c r="BI405"/>
  <c r="BH405"/>
  <c r="BG405"/>
  <c r="BF405"/>
  <c r="T405"/>
  <c r="R405"/>
  <c r="P405"/>
  <c r="BI398"/>
  <c r="BH398"/>
  <c r="BG398"/>
  <c r="BF398"/>
  <c r="T398"/>
  <c r="R398"/>
  <c r="P398"/>
  <c r="BI391"/>
  <c r="BH391"/>
  <c r="BG391"/>
  <c r="BF391"/>
  <c r="T391"/>
  <c r="R391"/>
  <c r="P391"/>
  <c r="BI384"/>
  <c r="BH384"/>
  <c r="BG384"/>
  <c r="BF384"/>
  <c r="T384"/>
  <c r="R384"/>
  <c r="P384"/>
  <c r="BI378"/>
  <c r="BH378"/>
  <c r="BG378"/>
  <c r="BF378"/>
  <c r="T378"/>
  <c r="R378"/>
  <c r="P378"/>
  <c r="BI372"/>
  <c r="BH372"/>
  <c r="BG372"/>
  <c r="BF372"/>
  <c r="T372"/>
  <c r="R372"/>
  <c r="P372"/>
  <c r="BI366"/>
  <c r="BH366"/>
  <c r="BG366"/>
  <c r="BF366"/>
  <c r="T366"/>
  <c r="R366"/>
  <c r="P366"/>
  <c r="BI363"/>
  <c r="BH363"/>
  <c r="BG363"/>
  <c r="BF363"/>
  <c r="T363"/>
  <c r="R363"/>
  <c r="P363"/>
  <c r="BI357"/>
  <c r="BH357"/>
  <c r="BG357"/>
  <c r="BF357"/>
  <c r="T357"/>
  <c r="R357"/>
  <c r="P357"/>
  <c r="BI354"/>
  <c r="BH354"/>
  <c r="BG354"/>
  <c r="BF354"/>
  <c r="T354"/>
  <c r="R354"/>
  <c r="P354"/>
  <c r="BI348"/>
  <c r="BH348"/>
  <c r="BG348"/>
  <c r="BF348"/>
  <c r="T348"/>
  <c r="R348"/>
  <c r="P348"/>
  <c r="BI341"/>
  <c r="BH341"/>
  <c r="BG341"/>
  <c r="BF341"/>
  <c r="T341"/>
  <c r="R341"/>
  <c r="P341"/>
  <c r="BI329"/>
  <c r="BH329"/>
  <c r="BG329"/>
  <c r="BF329"/>
  <c r="T329"/>
  <c r="R329"/>
  <c r="P329"/>
  <c r="BI321"/>
  <c r="BH321"/>
  <c r="BG321"/>
  <c r="BF321"/>
  <c r="T321"/>
  <c r="R321"/>
  <c r="P321"/>
  <c r="BI310"/>
  <c r="BH310"/>
  <c r="BG310"/>
  <c r="BF310"/>
  <c r="T310"/>
  <c r="R310"/>
  <c r="P310"/>
  <c r="BI296"/>
  <c r="BH296"/>
  <c r="BG296"/>
  <c r="BF296"/>
  <c r="T296"/>
  <c r="R296"/>
  <c r="P296"/>
  <c r="BI290"/>
  <c r="BH290"/>
  <c r="BG290"/>
  <c r="BF290"/>
  <c r="T290"/>
  <c r="R290"/>
  <c r="P290"/>
  <c r="BI284"/>
  <c r="BH284"/>
  <c r="BG284"/>
  <c r="BF284"/>
  <c r="T284"/>
  <c r="R284"/>
  <c r="P284"/>
  <c r="BI277"/>
  <c r="BH277"/>
  <c r="BG277"/>
  <c r="BF277"/>
  <c r="T277"/>
  <c r="R277"/>
  <c r="P277"/>
  <c r="BI267"/>
  <c r="BH267"/>
  <c r="BG267"/>
  <c r="BF267"/>
  <c r="T267"/>
  <c r="R267"/>
  <c r="P267"/>
  <c r="BI253"/>
  <c r="BH253"/>
  <c r="BG253"/>
  <c r="BF253"/>
  <c r="T253"/>
  <c r="R253"/>
  <c r="P253"/>
  <c r="BI239"/>
  <c r="BH239"/>
  <c r="BG239"/>
  <c r="BF239"/>
  <c r="T239"/>
  <c r="R239"/>
  <c r="P239"/>
  <c r="BI224"/>
  <c r="BH224"/>
  <c r="BG224"/>
  <c r="BF224"/>
  <c r="T224"/>
  <c r="R224"/>
  <c r="P224"/>
  <c r="BI219"/>
  <c r="BH219"/>
  <c r="BG219"/>
  <c r="BF219"/>
  <c r="T219"/>
  <c r="R219"/>
  <c r="P219"/>
  <c r="BI214"/>
  <c r="BH214"/>
  <c r="BG214"/>
  <c r="BF214"/>
  <c r="T214"/>
  <c r="R214"/>
  <c r="P214"/>
  <c r="BI209"/>
  <c r="BH209"/>
  <c r="BG209"/>
  <c r="BF209"/>
  <c r="T209"/>
  <c r="R209"/>
  <c r="P209"/>
  <c r="BI204"/>
  <c r="BH204"/>
  <c r="BG204"/>
  <c r="BF204"/>
  <c r="T204"/>
  <c r="R204"/>
  <c r="P204"/>
  <c r="BI198"/>
  <c r="BH198"/>
  <c r="BG198"/>
  <c r="BF198"/>
  <c r="T198"/>
  <c r="R198"/>
  <c r="P198"/>
  <c r="BI190"/>
  <c r="BH190"/>
  <c r="BG190"/>
  <c r="BF190"/>
  <c r="T190"/>
  <c r="R190"/>
  <c r="P190"/>
  <c r="BI181"/>
  <c r="BH181"/>
  <c r="BG181"/>
  <c r="BF181"/>
  <c r="T181"/>
  <c r="R181"/>
  <c r="P181"/>
  <c r="BI174"/>
  <c r="BH174"/>
  <c r="BG174"/>
  <c r="BF174"/>
  <c r="T174"/>
  <c r="R174"/>
  <c r="P174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7"/>
  <c r="BH127"/>
  <c r="BG127"/>
  <c r="BF127"/>
  <c r="T127"/>
  <c r="R127"/>
  <c r="P127"/>
  <c r="BI121"/>
  <c r="BH121"/>
  <c r="BG121"/>
  <c r="BF121"/>
  <c r="T121"/>
  <c r="R121"/>
  <c r="P121"/>
  <c r="BI116"/>
  <c r="BH116"/>
  <c r="BG116"/>
  <c r="BF116"/>
  <c r="T116"/>
  <c r="R116"/>
  <c r="P116"/>
  <c r="BI103"/>
  <c r="BH103"/>
  <c r="BG103"/>
  <c r="BF103"/>
  <c r="T103"/>
  <c r="R103"/>
  <c r="P103"/>
  <c r="BI96"/>
  <c r="BH96"/>
  <c r="BG96"/>
  <c r="BF96"/>
  <c r="T96"/>
  <c r="R96"/>
  <c r="P96"/>
  <c r="J90"/>
  <c r="J89"/>
  <c r="F89"/>
  <c r="F87"/>
  <c r="E85"/>
  <c r="J55"/>
  <c r="J54"/>
  <c r="F54"/>
  <c r="F52"/>
  <c r="E50"/>
  <c r="J18"/>
  <c r="E18"/>
  <c r="F90"/>
  <c r="J17"/>
  <c r="J12"/>
  <c r="J52"/>
  <c r="E7"/>
  <c r="E48"/>
  <c i="7" r="T616"/>
  <c r="R616"/>
  <c r="P616"/>
  <c r="BK616"/>
  <c r="J616"/>
  <c r="J72"/>
  <c r="J37"/>
  <c r="J36"/>
  <c i="1" r="AY60"/>
  <c i="7" r="J35"/>
  <c i="1" r="AX60"/>
  <c i="7" r="BI626"/>
  <c r="BH626"/>
  <c r="BG626"/>
  <c r="BF626"/>
  <c r="T626"/>
  <c r="T625"/>
  <c r="R626"/>
  <c r="R625"/>
  <c r="P626"/>
  <c r="P625"/>
  <c r="BI617"/>
  <c r="BH617"/>
  <c r="BG617"/>
  <c r="BF617"/>
  <c r="T617"/>
  <c r="R617"/>
  <c r="P617"/>
  <c r="BI611"/>
  <c r="BH611"/>
  <c r="BG611"/>
  <c r="BF611"/>
  <c r="T611"/>
  <c r="R611"/>
  <c r="P611"/>
  <c r="BI606"/>
  <c r="BH606"/>
  <c r="BG606"/>
  <c r="BF606"/>
  <c r="T606"/>
  <c r="R606"/>
  <c r="P606"/>
  <c r="BI601"/>
  <c r="BH601"/>
  <c r="BG601"/>
  <c r="BF601"/>
  <c r="T601"/>
  <c r="R601"/>
  <c r="P601"/>
  <c r="BI596"/>
  <c r="BH596"/>
  <c r="BG596"/>
  <c r="BF596"/>
  <c r="T596"/>
  <c r="R596"/>
  <c r="P596"/>
  <c r="BI586"/>
  <c r="BH586"/>
  <c r="BG586"/>
  <c r="BF586"/>
  <c r="T586"/>
  <c r="R586"/>
  <c r="P586"/>
  <c r="BI580"/>
  <c r="BH580"/>
  <c r="BG580"/>
  <c r="BF580"/>
  <c r="T580"/>
  <c r="T573"/>
  <c r="R580"/>
  <c r="R573"/>
  <c r="P580"/>
  <c r="P573"/>
  <c r="BI574"/>
  <c r="BH574"/>
  <c r="BG574"/>
  <c r="BF574"/>
  <c r="T574"/>
  <c r="R574"/>
  <c r="P574"/>
  <c r="BI567"/>
  <c r="BH567"/>
  <c r="BG567"/>
  <c r="BF567"/>
  <c r="T567"/>
  <c r="R567"/>
  <c r="P567"/>
  <c r="BI562"/>
  <c r="BH562"/>
  <c r="BG562"/>
  <c r="BF562"/>
  <c r="T562"/>
  <c r="R562"/>
  <c r="P562"/>
  <c r="BI557"/>
  <c r="BH557"/>
  <c r="BG557"/>
  <c r="BF557"/>
  <c r="T557"/>
  <c r="R557"/>
  <c r="P557"/>
  <c r="BI552"/>
  <c r="BH552"/>
  <c r="BG552"/>
  <c r="BF552"/>
  <c r="T552"/>
  <c r="R552"/>
  <c r="P552"/>
  <c r="BI547"/>
  <c r="BH547"/>
  <c r="BG547"/>
  <c r="BF547"/>
  <c r="T547"/>
  <c r="R547"/>
  <c r="P547"/>
  <c r="BI542"/>
  <c r="BH542"/>
  <c r="BG542"/>
  <c r="BF542"/>
  <c r="T542"/>
  <c r="R542"/>
  <c r="P542"/>
  <c r="BI537"/>
  <c r="BH537"/>
  <c r="BG537"/>
  <c r="BF537"/>
  <c r="T537"/>
  <c r="R537"/>
  <c r="P537"/>
  <c r="BI534"/>
  <c r="BH534"/>
  <c r="BG534"/>
  <c r="BF534"/>
  <c r="T534"/>
  <c r="R534"/>
  <c r="P534"/>
  <c r="BI528"/>
  <c r="BH528"/>
  <c r="BG528"/>
  <c r="BF528"/>
  <c r="T528"/>
  <c r="R528"/>
  <c r="P528"/>
  <c r="BI523"/>
  <c r="BH523"/>
  <c r="BG523"/>
  <c r="BF523"/>
  <c r="T523"/>
  <c r="R523"/>
  <c r="P523"/>
  <c r="BI517"/>
  <c r="BH517"/>
  <c r="BG517"/>
  <c r="BF517"/>
  <c r="T517"/>
  <c r="R517"/>
  <c r="P517"/>
  <c r="BI511"/>
  <c r="BH511"/>
  <c r="BG511"/>
  <c r="BF511"/>
  <c r="T511"/>
  <c r="R511"/>
  <c r="P511"/>
  <c r="BI500"/>
  <c r="BH500"/>
  <c r="BG500"/>
  <c r="BF500"/>
  <c r="T500"/>
  <c r="T499"/>
  <c r="R500"/>
  <c r="R499"/>
  <c r="P500"/>
  <c r="P499"/>
  <c r="BI487"/>
  <c r="BH487"/>
  <c r="BG487"/>
  <c r="BF487"/>
  <c r="T487"/>
  <c r="R487"/>
  <c r="P487"/>
  <c r="BI475"/>
  <c r="BH475"/>
  <c r="BG475"/>
  <c r="BF475"/>
  <c r="T475"/>
  <c r="R475"/>
  <c r="P475"/>
  <c r="BI463"/>
  <c r="BH463"/>
  <c r="BG463"/>
  <c r="BF463"/>
  <c r="T463"/>
  <c r="R463"/>
  <c r="P463"/>
  <c r="BI458"/>
  <c r="BH458"/>
  <c r="BG458"/>
  <c r="BF458"/>
  <c r="T458"/>
  <c r="R458"/>
  <c r="P458"/>
  <c r="BI446"/>
  <c r="BH446"/>
  <c r="BG446"/>
  <c r="BF446"/>
  <c r="T446"/>
  <c r="R446"/>
  <c r="P446"/>
  <c r="BI434"/>
  <c r="BH434"/>
  <c r="BG434"/>
  <c r="BF434"/>
  <c r="T434"/>
  <c r="R434"/>
  <c r="P434"/>
  <c r="BI422"/>
  <c r="BH422"/>
  <c r="BG422"/>
  <c r="BF422"/>
  <c r="T422"/>
  <c r="R422"/>
  <c r="P422"/>
  <c r="BI414"/>
  <c r="BH414"/>
  <c r="BG414"/>
  <c r="BF414"/>
  <c r="T414"/>
  <c r="R414"/>
  <c r="P414"/>
  <c r="BI402"/>
  <c r="BH402"/>
  <c r="BG402"/>
  <c r="BF402"/>
  <c r="T402"/>
  <c r="R402"/>
  <c r="P402"/>
  <c r="BI395"/>
  <c r="BH395"/>
  <c r="BG395"/>
  <c r="BF395"/>
  <c r="T395"/>
  <c r="T394"/>
  <c r="R395"/>
  <c r="R394"/>
  <c r="P395"/>
  <c r="P394"/>
  <c r="BI389"/>
  <c r="BH389"/>
  <c r="BG389"/>
  <c r="BF389"/>
  <c r="T389"/>
  <c r="R389"/>
  <c r="P389"/>
  <c r="BI383"/>
  <c r="BH383"/>
  <c r="BG383"/>
  <c r="BF383"/>
  <c r="T383"/>
  <c r="R383"/>
  <c r="P383"/>
  <c r="BI377"/>
  <c r="BH377"/>
  <c r="BG377"/>
  <c r="BF377"/>
  <c r="T377"/>
  <c r="R377"/>
  <c r="P377"/>
  <c r="BI369"/>
  <c r="BH369"/>
  <c r="BG369"/>
  <c r="BF369"/>
  <c r="T369"/>
  <c r="R369"/>
  <c r="P369"/>
  <c r="BI363"/>
  <c r="BH363"/>
  <c r="BG363"/>
  <c r="BF363"/>
  <c r="T363"/>
  <c r="R363"/>
  <c r="P363"/>
  <c r="BI356"/>
  <c r="BH356"/>
  <c r="BG356"/>
  <c r="BF356"/>
  <c r="T356"/>
  <c r="R356"/>
  <c r="P356"/>
  <c r="BI349"/>
  <c r="BH349"/>
  <c r="BG349"/>
  <c r="BF349"/>
  <c r="T349"/>
  <c r="R349"/>
  <c r="P349"/>
  <c r="BI342"/>
  <c r="BH342"/>
  <c r="BG342"/>
  <c r="BF342"/>
  <c r="T342"/>
  <c r="R342"/>
  <c r="P342"/>
  <c r="BI336"/>
  <c r="BH336"/>
  <c r="BG336"/>
  <c r="BF336"/>
  <c r="T336"/>
  <c r="R336"/>
  <c r="P336"/>
  <c r="BI330"/>
  <c r="BH330"/>
  <c r="BG330"/>
  <c r="BF330"/>
  <c r="T330"/>
  <c r="R330"/>
  <c r="P330"/>
  <c r="BI324"/>
  <c r="BH324"/>
  <c r="BG324"/>
  <c r="BF324"/>
  <c r="T324"/>
  <c r="R324"/>
  <c r="P324"/>
  <c r="BI321"/>
  <c r="BH321"/>
  <c r="BG321"/>
  <c r="BF321"/>
  <c r="T321"/>
  <c r="R321"/>
  <c r="P321"/>
  <c r="BI315"/>
  <c r="BH315"/>
  <c r="BG315"/>
  <c r="BF315"/>
  <c r="T315"/>
  <c r="R315"/>
  <c r="P315"/>
  <c r="BI312"/>
  <c r="BH312"/>
  <c r="BG312"/>
  <c r="BF312"/>
  <c r="T312"/>
  <c r="R312"/>
  <c r="P312"/>
  <c r="BI303"/>
  <c r="BH303"/>
  <c r="BG303"/>
  <c r="BF303"/>
  <c r="T303"/>
  <c r="R303"/>
  <c r="P303"/>
  <c r="BI296"/>
  <c r="BH296"/>
  <c r="BG296"/>
  <c r="BF296"/>
  <c r="T296"/>
  <c r="R296"/>
  <c r="P296"/>
  <c r="BI284"/>
  <c r="BH284"/>
  <c r="BG284"/>
  <c r="BF284"/>
  <c r="T284"/>
  <c r="R284"/>
  <c r="P284"/>
  <c r="BI279"/>
  <c r="BH279"/>
  <c r="BG279"/>
  <c r="BF279"/>
  <c r="T279"/>
  <c r="R279"/>
  <c r="P279"/>
  <c r="BI270"/>
  <c r="BH270"/>
  <c r="BG270"/>
  <c r="BF270"/>
  <c r="T270"/>
  <c r="R270"/>
  <c r="P270"/>
  <c r="BI258"/>
  <c r="BH258"/>
  <c r="BG258"/>
  <c r="BF258"/>
  <c r="T258"/>
  <c r="R258"/>
  <c r="P258"/>
  <c r="BI252"/>
  <c r="BH252"/>
  <c r="BG252"/>
  <c r="BF252"/>
  <c r="T252"/>
  <c r="R252"/>
  <c r="P252"/>
  <c r="BI246"/>
  <c r="BH246"/>
  <c r="BG246"/>
  <c r="BF246"/>
  <c r="T246"/>
  <c r="R246"/>
  <c r="P246"/>
  <c r="BI239"/>
  <c r="BH239"/>
  <c r="BG239"/>
  <c r="BF239"/>
  <c r="T239"/>
  <c r="R239"/>
  <c r="P239"/>
  <c r="BI229"/>
  <c r="BH229"/>
  <c r="BG229"/>
  <c r="BF229"/>
  <c r="T229"/>
  <c r="R229"/>
  <c r="P229"/>
  <c r="BI217"/>
  <c r="BH217"/>
  <c r="BG217"/>
  <c r="BF217"/>
  <c r="T217"/>
  <c r="R217"/>
  <c r="P217"/>
  <c r="BI205"/>
  <c r="BH205"/>
  <c r="BG205"/>
  <c r="BF205"/>
  <c r="T205"/>
  <c r="R205"/>
  <c r="P205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4"/>
  <c r="BH174"/>
  <c r="BG174"/>
  <c r="BF174"/>
  <c r="T174"/>
  <c r="R174"/>
  <c r="P174"/>
  <c r="BI166"/>
  <c r="BH166"/>
  <c r="BG166"/>
  <c r="BF166"/>
  <c r="T166"/>
  <c r="R166"/>
  <c r="P166"/>
  <c r="BI160"/>
  <c r="BH160"/>
  <c r="BG160"/>
  <c r="BF160"/>
  <c r="T160"/>
  <c r="R160"/>
  <c r="P160"/>
  <c r="BI153"/>
  <c r="BH153"/>
  <c r="BG153"/>
  <c r="BF153"/>
  <c r="T153"/>
  <c r="R153"/>
  <c r="P153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21"/>
  <c r="BH121"/>
  <c r="BG121"/>
  <c r="BF121"/>
  <c r="T121"/>
  <c r="R121"/>
  <c r="P121"/>
  <c r="BI116"/>
  <c r="BH116"/>
  <c r="BG116"/>
  <c r="BF116"/>
  <c r="T116"/>
  <c r="R116"/>
  <c r="P116"/>
  <c r="BI109"/>
  <c r="BH109"/>
  <c r="BG109"/>
  <c r="BF109"/>
  <c r="T109"/>
  <c r="R109"/>
  <c r="P109"/>
  <c r="BI96"/>
  <c r="BH96"/>
  <c r="BG96"/>
  <c r="BF96"/>
  <c r="T96"/>
  <c r="R96"/>
  <c r="P96"/>
  <c r="J90"/>
  <c r="J89"/>
  <c r="F89"/>
  <c r="F87"/>
  <c r="E85"/>
  <c r="J55"/>
  <c r="J54"/>
  <c r="F54"/>
  <c r="F52"/>
  <c r="E50"/>
  <c r="J18"/>
  <c r="E18"/>
  <c r="F90"/>
  <c r="J17"/>
  <c r="J12"/>
  <c r="J87"/>
  <c r="E7"/>
  <c r="E48"/>
  <c i="6" r="J37"/>
  <c r="J36"/>
  <c i="1" r="AY59"/>
  <c i="6" r="J35"/>
  <c i="1" r="AX59"/>
  <c i="6" r="BI128"/>
  <c r="BH128"/>
  <c r="BG128"/>
  <c r="BF128"/>
  <c r="T128"/>
  <c r="T127"/>
  <c r="R128"/>
  <c r="R127"/>
  <c r="P128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5" r="J37"/>
  <c r="J36"/>
  <c i="1" r="AY58"/>
  <c i="5" r="J35"/>
  <c i="1" r="AX58"/>
  <c i="5" r="BI112"/>
  <c r="BH112"/>
  <c r="BG112"/>
  <c r="BF112"/>
  <c r="T112"/>
  <c r="T111"/>
  <c r="R112"/>
  <c r="R111"/>
  <c r="P112"/>
  <c r="P111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4" r="J37"/>
  <c r="J36"/>
  <c i="1" r="AY57"/>
  <c i="4" r="J35"/>
  <c i="1" r="AX57"/>
  <c i="4" r="BI112"/>
  <c r="BH112"/>
  <c r="BG112"/>
  <c r="BF112"/>
  <c r="T112"/>
  <c r="T111"/>
  <c r="R112"/>
  <c r="R111"/>
  <c r="P112"/>
  <c r="P111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48"/>
  <c i="3" r="J37"/>
  <c r="J36"/>
  <c i="1" r="AY56"/>
  <c i="3" r="J35"/>
  <c i="1" r="AX56"/>
  <c i="3" r="BI147"/>
  <c r="BH147"/>
  <c r="BG147"/>
  <c r="BF147"/>
  <c r="T147"/>
  <c r="T146"/>
  <c r="R147"/>
  <c r="R146"/>
  <c r="P147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1244"/>
  <c r="BH1244"/>
  <c r="BG1244"/>
  <c r="BF1244"/>
  <c r="T1244"/>
  <c r="T1243"/>
  <c r="R1244"/>
  <c r="R1243"/>
  <c r="P1244"/>
  <c r="P1243"/>
  <c r="BI1235"/>
  <c r="BH1235"/>
  <c r="BG1235"/>
  <c r="BF1235"/>
  <c r="T1235"/>
  <c r="T1234"/>
  <c r="R1235"/>
  <c r="R1234"/>
  <c r="P1235"/>
  <c r="P1234"/>
  <c r="BI1229"/>
  <c r="BH1229"/>
  <c r="BG1229"/>
  <c r="BF1229"/>
  <c r="T1229"/>
  <c r="R1229"/>
  <c r="P1229"/>
  <c r="BI1224"/>
  <c r="BH1224"/>
  <c r="BG1224"/>
  <c r="BF1224"/>
  <c r="T1224"/>
  <c r="R1224"/>
  <c r="P1224"/>
  <c r="BI1219"/>
  <c r="BH1219"/>
  <c r="BG1219"/>
  <c r="BF1219"/>
  <c r="T1219"/>
  <c r="R1219"/>
  <c r="P1219"/>
  <c r="BI1214"/>
  <c r="BH1214"/>
  <c r="BG1214"/>
  <c r="BF1214"/>
  <c r="T1214"/>
  <c r="R1214"/>
  <c r="P1214"/>
  <c r="BI1204"/>
  <c r="BH1204"/>
  <c r="BG1204"/>
  <c r="BF1204"/>
  <c r="T1204"/>
  <c r="R1204"/>
  <c r="P1204"/>
  <c r="BI1198"/>
  <c r="BH1198"/>
  <c r="BG1198"/>
  <c r="BF1198"/>
  <c r="T1198"/>
  <c r="T1191"/>
  <c r="R1198"/>
  <c r="R1191"/>
  <c r="P1198"/>
  <c r="P1191"/>
  <c r="BI1192"/>
  <c r="BH1192"/>
  <c r="BG1192"/>
  <c r="BF1192"/>
  <c r="T1192"/>
  <c r="R1192"/>
  <c r="P1192"/>
  <c r="BI1185"/>
  <c r="BH1185"/>
  <c r="BG1185"/>
  <c r="BF1185"/>
  <c r="T1185"/>
  <c r="R1185"/>
  <c r="P1185"/>
  <c r="BI1180"/>
  <c r="BH1180"/>
  <c r="BG1180"/>
  <c r="BF1180"/>
  <c r="T1180"/>
  <c r="R1180"/>
  <c r="P1180"/>
  <c r="BI1175"/>
  <c r="BH1175"/>
  <c r="BG1175"/>
  <c r="BF1175"/>
  <c r="T1175"/>
  <c r="R1175"/>
  <c r="P1175"/>
  <c r="BI1170"/>
  <c r="BH1170"/>
  <c r="BG1170"/>
  <c r="BF1170"/>
  <c r="T1170"/>
  <c r="R1170"/>
  <c r="P1170"/>
  <c r="BI1165"/>
  <c r="BH1165"/>
  <c r="BG1165"/>
  <c r="BF1165"/>
  <c r="T1165"/>
  <c r="R1165"/>
  <c r="P1165"/>
  <c r="BI1160"/>
  <c r="BH1160"/>
  <c r="BG1160"/>
  <c r="BF1160"/>
  <c r="T1160"/>
  <c r="R1160"/>
  <c r="P1160"/>
  <c r="BI1147"/>
  <c r="BH1147"/>
  <c r="BG1147"/>
  <c r="BF1147"/>
  <c r="T1147"/>
  <c r="T1135"/>
  <c r="T1134"/>
  <c r="R1147"/>
  <c r="R1135"/>
  <c r="R1134"/>
  <c r="P1147"/>
  <c r="P1135"/>
  <c r="P1134"/>
  <c r="BI1136"/>
  <c r="BH1136"/>
  <c r="BG1136"/>
  <c r="BF1136"/>
  <c r="T1136"/>
  <c r="R1136"/>
  <c r="P1136"/>
  <c r="BI1131"/>
  <c r="BH1131"/>
  <c r="BG1131"/>
  <c r="BF1131"/>
  <c r="T1131"/>
  <c r="R1131"/>
  <c r="P1131"/>
  <c r="BI1128"/>
  <c r="BH1128"/>
  <c r="BG1128"/>
  <c r="BF1128"/>
  <c r="T1128"/>
  <c r="R1128"/>
  <c r="P1128"/>
  <c r="BI1115"/>
  <c r="BH1115"/>
  <c r="BG1115"/>
  <c r="BF1115"/>
  <c r="T1115"/>
  <c r="R1115"/>
  <c r="P1115"/>
  <c r="BI1103"/>
  <c r="BH1103"/>
  <c r="BG1103"/>
  <c r="BF1103"/>
  <c r="T1103"/>
  <c r="R1103"/>
  <c r="P1103"/>
  <c r="BI1091"/>
  <c r="BH1091"/>
  <c r="BG1091"/>
  <c r="BF1091"/>
  <c r="T1091"/>
  <c r="R1091"/>
  <c r="P1091"/>
  <c r="BI1077"/>
  <c r="BH1077"/>
  <c r="BG1077"/>
  <c r="BF1077"/>
  <c r="T1077"/>
  <c r="R1077"/>
  <c r="P1077"/>
  <c r="BI1068"/>
  <c r="BH1068"/>
  <c r="BG1068"/>
  <c r="BF1068"/>
  <c r="T1068"/>
  <c r="R1068"/>
  <c r="P1068"/>
  <c r="BI1062"/>
  <c r="BH1062"/>
  <c r="BG1062"/>
  <c r="BF1062"/>
  <c r="T1062"/>
  <c r="R1062"/>
  <c r="P1062"/>
  <c r="BI1053"/>
  <c r="BH1053"/>
  <c r="BG1053"/>
  <c r="BF1053"/>
  <c r="T1053"/>
  <c r="R1053"/>
  <c r="P1053"/>
  <c r="BI1048"/>
  <c r="BH1048"/>
  <c r="BG1048"/>
  <c r="BF1048"/>
  <c r="T1048"/>
  <c r="R1048"/>
  <c r="P1048"/>
  <c r="BI1040"/>
  <c r="BH1040"/>
  <c r="BG1040"/>
  <c r="BF1040"/>
  <c r="T1040"/>
  <c r="R1040"/>
  <c r="P1040"/>
  <c r="BI1034"/>
  <c r="BH1034"/>
  <c r="BG1034"/>
  <c r="BF1034"/>
  <c r="T1034"/>
  <c r="R1034"/>
  <c r="P1034"/>
  <c r="BI1029"/>
  <c r="BH1029"/>
  <c r="BG1029"/>
  <c r="BF1029"/>
  <c r="T1029"/>
  <c r="R1029"/>
  <c r="P1029"/>
  <c r="BI1024"/>
  <c r="BH1024"/>
  <c r="BG1024"/>
  <c r="BF1024"/>
  <c r="T1024"/>
  <c r="R1024"/>
  <c r="P1024"/>
  <c r="BI1019"/>
  <c r="BH1019"/>
  <c r="BG1019"/>
  <c r="BF1019"/>
  <c r="T1019"/>
  <c r="R1019"/>
  <c r="P1019"/>
  <c r="BI1013"/>
  <c r="BH1013"/>
  <c r="BG1013"/>
  <c r="BF1013"/>
  <c r="T1013"/>
  <c r="R1013"/>
  <c r="P1013"/>
  <c r="BI1007"/>
  <c r="BH1007"/>
  <c r="BG1007"/>
  <c r="BF1007"/>
  <c r="T1007"/>
  <c r="R1007"/>
  <c r="P1007"/>
  <c r="BI1001"/>
  <c r="BH1001"/>
  <c r="BG1001"/>
  <c r="BF1001"/>
  <c r="T1001"/>
  <c r="R1001"/>
  <c r="P1001"/>
  <c r="BI996"/>
  <c r="BH996"/>
  <c r="BG996"/>
  <c r="BF996"/>
  <c r="T996"/>
  <c r="R996"/>
  <c r="P996"/>
  <c r="BI990"/>
  <c r="BH990"/>
  <c r="BG990"/>
  <c r="BF990"/>
  <c r="T990"/>
  <c r="R990"/>
  <c r="P990"/>
  <c r="BI985"/>
  <c r="BH985"/>
  <c r="BG985"/>
  <c r="BF985"/>
  <c r="T985"/>
  <c r="R985"/>
  <c r="P985"/>
  <c r="BI979"/>
  <c r="BH979"/>
  <c r="BG979"/>
  <c r="BF979"/>
  <c r="T979"/>
  <c r="R979"/>
  <c r="P979"/>
  <c r="BI974"/>
  <c r="BH974"/>
  <c r="BG974"/>
  <c r="BF974"/>
  <c r="T974"/>
  <c r="R974"/>
  <c r="P974"/>
  <c r="BI968"/>
  <c r="BH968"/>
  <c r="BG968"/>
  <c r="BF968"/>
  <c r="T968"/>
  <c r="R968"/>
  <c r="P968"/>
  <c r="BI963"/>
  <c r="BH963"/>
  <c r="BG963"/>
  <c r="BF963"/>
  <c r="T963"/>
  <c r="R963"/>
  <c r="P963"/>
  <c r="BI955"/>
  <c r="BH955"/>
  <c r="BG955"/>
  <c r="BF955"/>
  <c r="T955"/>
  <c r="R955"/>
  <c r="P955"/>
  <c r="BI946"/>
  <c r="BH946"/>
  <c r="BG946"/>
  <c r="BF946"/>
  <c r="T946"/>
  <c r="R946"/>
  <c r="P946"/>
  <c r="BI941"/>
  <c r="BH941"/>
  <c r="BG941"/>
  <c r="BF941"/>
  <c r="T941"/>
  <c r="R941"/>
  <c r="P941"/>
  <c r="BI935"/>
  <c r="BH935"/>
  <c r="BG935"/>
  <c r="BF935"/>
  <c r="T935"/>
  <c r="R935"/>
  <c r="P935"/>
  <c r="BI929"/>
  <c r="BH929"/>
  <c r="BG929"/>
  <c r="BF929"/>
  <c r="T929"/>
  <c r="R929"/>
  <c r="P929"/>
  <c r="BI923"/>
  <c r="BH923"/>
  <c r="BG923"/>
  <c r="BF923"/>
  <c r="T923"/>
  <c r="R923"/>
  <c r="P923"/>
  <c r="BI913"/>
  <c r="BH913"/>
  <c r="BG913"/>
  <c r="BF913"/>
  <c r="T913"/>
  <c r="R913"/>
  <c r="P913"/>
  <c r="BI906"/>
  <c r="BH906"/>
  <c r="BG906"/>
  <c r="BF906"/>
  <c r="T906"/>
  <c r="R906"/>
  <c r="P906"/>
  <c r="BI891"/>
  <c r="BH891"/>
  <c r="BG891"/>
  <c r="BF891"/>
  <c r="T891"/>
  <c r="R891"/>
  <c r="P891"/>
  <c r="BI886"/>
  <c r="BH886"/>
  <c r="BG886"/>
  <c r="BF886"/>
  <c r="T886"/>
  <c r="R886"/>
  <c r="P886"/>
  <c r="BI880"/>
  <c r="BH880"/>
  <c r="BG880"/>
  <c r="BF880"/>
  <c r="T880"/>
  <c r="R880"/>
  <c r="P880"/>
  <c r="BI873"/>
  <c r="BH873"/>
  <c r="BG873"/>
  <c r="BF873"/>
  <c r="T873"/>
  <c r="R873"/>
  <c r="P873"/>
  <c r="BI855"/>
  <c r="BH855"/>
  <c r="BG855"/>
  <c r="BF855"/>
  <c r="T855"/>
  <c r="R855"/>
  <c r="P855"/>
  <c r="BI837"/>
  <c r="BH837"/>
  <c r="BG837"/>
  <c r="BF837"/>
  <c r="T837"/>
  <c r="R837"/>
  <c r="P837"/>
  <c r="BI819"/>
  <c r="BH819"/>
  <c r="BG819"/>
  <c r="BF819"/>
  <c r="T819"/>
  <c r="R819"/>
  <c r="P819"/>
  <c r="BI814"/>
  <c r="BH814"/>
  <c r="BG814"/>
  <c r="BF814"/>
  <c r="T814"/>
  <c r="R814"/>
  <c r="P814"/>
  <c r="BI796"/>
  <c r="BH796"/>
  <c r="BG796"/>
  <c r="BF796"/>
  <c r="T796"/>
  <c r="R796"/>
  <c r="P796"/>
  <c r="BI778"/>
  <c r="BH778"/>
  <c r="BG778"/>
  <c r="BF778"/>
  <c r="T778"/>
  <c r="R778"/>
  <c r="P778"/>
  <c r="BI766"/>
  <c r="BH766"/>
  <c r="BG766"/>
  <c r="BF766"/>
  <c r="T766"/>
  <c r="R766"/>
  <c r="P766"/>
  <c r="BI760"/>
  <c r="BH760"/>
  <c r="BG760"/>
  <c r="BF760"/>
  <c r="T760"/>
  <c r="R760"/>
  <c r="P760"/>
  <c r="BI744"/>
  <c r="BH744"/>
  <c r="BG744"/>
  <c r="BF744"/>
  <c r="T744"/>
  <c r="R744"/>
  <c r="P744"/>
  <c r="BI729"/>
  <c r="BH729"/>
  <c r="BG729"/>
  <c r="BF729"/>
  <c r="T729"/>
  <c r="R729"/>
  <c r="P729"/>
  <c r="BI721"/>
  <c r="BH721"/>
  <c r="BG721"/>
  <c r="BF721"/>
  <c r="T721"/>
  <c r="R721"/>
  <c r="P721"/>
  <c r="BI701"/>
  <c r="BH701"/>
  <c r="BG701"/>
  <c r="BF701"/>
  <c r="T701"/>
  <c r="R701"/>
  <c r="P701"/>
  <c r="BI695"/>
  <c r="BH695"/>
  <c r="BG695"/>
  <c r="BF695"/>
  <c r="T695"/>
  <c r="R695"/>
  <c r="P695"/>
  <c r="BI693"/>
  <c r="BH693"/>
  <c r="BG693"/>
  <c r="BF693"/>
  <c r="T693"/>
  <c r="R693"/>
  <c r="P693"/>
  <c r="BI683"/>
  <c r="BH683"/>
  <c r="BG683"/>
  <c r="BF683"/>
  <c r="T683"/>
  <c r="R683"/>
  <c r="P683"/>
  <c r="BI668"/>
  <c r="BH668"/>
  <c r="BG668"/>
  <c r="BF668"/>
  <c r="T668"/>
  <c r="R668"/>
  <c r="P668"/>
  <c r="BI662"/>
  <c r="BH662"/>
  <c r="BG662"/>
  <c r="BF662"/>
  <c r="T662"/>
  <c r="R662"/>
  <c r="P662"/>
  <c r="BI653"/>
  <c r="BH653"/>
  <c r="BG653"/>
  <c r="BF653"/>
  <c r="T653"/>
  <c r="R653"/>
  <c r="P653"/>
  <c r="BI638"/>
  <c r="BH638"/>
  <c r="BG638"/>
  <c r="BF638"/>
  <c r="T638"/>
  <c r="R638"/>
  <c r="P638"/>
  <c r="BI622"/>
  <c r="BH622"/>
  <c r="BG622"/>
  <c r="BF622"/>
  <c r="T622"/>
  <c r="R622"/>
  <c r="P622"/>
  <c r="BI607"/>
  <c r="BH607"/>
  <c r="BG607"/>
  <c r="BF607"/>
  <c r="T607"/>
  <c r="R607"/>
  <c r="P607"/>
  <c r="BI592"/>
  <c r="BH592"/>
  <c r="BG592"/>
  <c r="BF592"/>
  <c r="T592"/>
  <c r="R592"/>
  <c r="P592"/>
  <c r="BI576"/>
  <c r="BH576"/>
  <c r="BG576"/>
  <c r="BF576"/>
  <c r="T576"/>
  <c r="R576"/>
  <c r="P576"/>
  <c r="BI563"/>
  <c r="BH563"/>
  <c r="BG563"/>
  <c r="BF563"/>
  <c r="T563"/>
  <c r="R563"/>
  <c r="P563"/>
  <c r="BI557"/>
  <c r="BH557"/>
  <c r="BG557"/>
  <c r="BF557"/>
  <c r="T557"/>
  <c r="R557"/>
  <c r="P557"/>
  <c r="BI551"/>
  <c r="BH551"/>
  <c r="BG551"/>
  <c r="BF551"/>
  <c r="T551"/>
  <c r="R551"/>
  <c r="P551"/>
  <c r="BI545"/>
  <c r="BH545"/>
  <c r="BG545"/>
  <c r="BF545"/>
  <c r="T545"/>
  <c r="R545"/>
  <c r="P545"/>
  <c r="BI537"/>
  <c r="BH537"/>
  <c r="BG537"/>
  <c r="BF537"/>
  <c r="T537"/>
  <c r="R537"/>
  <c r="P537"/>
  <c r="BI531"/>
  <c r="BH531"/>
  <c r="BG531"/>
  <c r="BF531"/>
  <c r="T531"/>
  <c r="R531"/>
  <c r="P531"/>
  <c r="BI524"/>
  <c r="BH524"/>
  <c r="BG524"/>
  <c r="BF524"/>
  <c r="T524"/>
  <c r="R524"/>
  <c r="P524"/>
  <c r="BI517"/>
  <c r="BH517"/>
  <c r="BG517"/>
  <c r="BF517"/>
  <c r="T517"/>
  <c r="R517"/>
  <c r="P517"/>
  <c r="BI510"/>
  <c r="BH510"/>
  <c r="BG510"/>
  <c r="BF510"/>
  <c r="T510"/>
  <c r="R510"/>
  <c r="P510"/>
  <c r="BI503"/>
  <c r="BH503"/>
  <c r="BG503"/>
  <c r="BF503"/>
  <c r="T503"/>
  <c r="R503"/>
  <c r="P503"/>
  <c r="BI497"/>
  <c r="BH497"/>
  <c r="BG497"/>
  <c r="BF497"/>
  <c r="T497"/>
  <c r="R497"/>
  <c r="P497"/>
  <c r="BI491"/>
  <c r="BH491"/>
  <c r="BG491"/>
  <c r="BF491"/>
  <c r="T491"/>
  <c r="R491"/>
  <c r="P491"/>
  <c r="BI488"/>
  <c r="BH488"/>
  <c r="BG488"/>
  <c r="BF488"/>
  <c r="T488"/>
  <c r="R488"/>
  <c r="P488"/>
  <c r="BI482"/>
  <c r="BH482"/>
  <c r="BG482"/>
  <c r="BF482"/>
  <c r="T482"/>
  <c r="R482"/>
  <c r="P482"/>
  <c r="BI479"/>
  <c r="BH479"/>
  <c r="BG479"/>
  <c r="BF479"/>
  <c r="T479"/>
  <c r="R479"/>
  <c r="P479"/>
  <c r="BI470"/>
  <c r="BH470"/>
  <c r="BG470"/>
  <c r="BF470"/>
  <c r="T470"/>
  <c r="R470"/>
  <c r="P470"/>
  <c r="BI463"/>
  <c r="BH463"/>
  <c r="BG463"/>
  <c r="BF463"/>
  <c r="T463"/>
  <c r="R463"/>
  <c r="P463"/>
  <c r="BI445"/>
  <c r="BH445"/>
  <c r="BG445"/>
  <c r="BF445"/>
  <c r="T445"/>
  <c r="R445"/>
  <c r="P445"/>
  <c r="BI429"/>
  <c r="BH429"/>
  <c r="BG429"/>
  <c r="BF429"/>
  <c r="T429"/>
  <c r="R429"/>
  <c r="P429"/>
  <c r="BI408"/>
  <c r="BH408"/>
  <c r="BG408"/>
  <c r="BF408"/>
  <c r="T408"/>
  <c r="R408"/>
  <c r="P408"/>
  <c r="BI394"/>
  <c r="BH394"/>
  <c r="BG394"/>
  <c r="BF394"/>
  <c r="T394"/>
  <c r="R394"/>
  <c r="P394"/>
  <c r="BI388"/>
  <c r="BH388"/>
  <c r="BG388"/>
  <c r="BF388"/>
  <c r="T388"/>
  <c r="R388"/>
  <c r="P388"/>
  <c r="BI382"/>
  <c r="BH382"/>
  <c r="BG382"/>
  <c r="BF382"/>
  <c r="T382"/>
  <c r="R382"/>
  <c r="P382"/>
  <c r="BI375"/>
  <c r="BH375"/>
  <c r="BG375"/>
  <c r="BF375"/>
  <c r="T375"/>
  <c r="R375"/>
  <c r="P375"/>
  <c r="BI365"/>
  <c r="BH365"/>
  <c r="BG365"/>
  <c r="BF365"/>
  <c r="T365"/>
  <c r="R365"/>
  <c r="P365"/>
  <c r="BI351"/>
  <c r="BH351"/>
  <c r="BG351"/>
  <c r="BF351"/>
  <c r="T351"/>
  <c r="R351"/>
  <c r="P351"/>
  <c r="BI337"/>
  <c r="BH337"/>
  <c r="BG337"/>
  <c r="BF337"/>
  <c r="T337"/>
  <c r="R337"/>
  <c r="P337"/>
  <c r="BI322"/>
  <c r="BH322"/>
  <c r="BG322"/>
  <c r="BF322"/>
  <c r="T322"/>
  <c r="R322"/>
  <c r="P322"/>
  <c r="BI317"/>
  <c r="BH317"/>
  <c r="BG317"/>
  <c r="BF317"/>
  <c r="T317"/>
  <c r="R317"/>
  <c r="P317"/>
  <c r="BI312"/>
  <c r="BH312"/>
  <c r="BG312"/>
  <c r="BF312"/>
  <c r="T312"/>
  <c r="R312"/>
  <c r="P312"/>
  <c r="BI307"/>
  <c r="BH307"/>
  <c r="BG307"/>
  <c r="BF307"/>
  <c r="T307"/>
  <c r="R307"/>
  <c r="P307"/>
  <c r="BI302"/>
  <c r="BH302"/>
  <c r="BG302"/>
  <c r="BF302"/>
  <c r="T302"/>
  <c r="R302"/>
  <c r="P302"/>
  <c r="BI297"/>
  <c r="BH297"/>
  <c r="BG297"/>
  <c r="BF297"/>
  <c r="T297"/>
  <c r="R297"/>
  <c r="P297"/>
  <c r="BI292"/>
  <c r="BH292"/>
  <c r="BG292"/>
  <c r="BF292"/>
  <c r="T292"/>
  <c r="R292"/>
  <c r="P292"/>
  <c r="BI287"/>
  <c r="BH287"/>
  <c r="BG287"/>
  <c r="BF287"/>
  <c r="T287"/>
  <c r="R287"/>
  <c r="P287"/>
  <c r="BI282"/>
  <c r="BH282"/>
  <c r="BG282"/>
  <c r="BF282"/>
  <c r="T282"/>
  <c r="R282"/>
  <c r="P282"/>
  <c r="BI277"/>
  <c r="BH277"/>
  <c r="BG277"/>
  <c r="BF277"/>
  <c r="T277"/>
  <c r="R277"/>
  <c r="P277"/>
  <c r="BI272"/>
  <c r="BH272"/>
  <c r="BG272"/>
  <c r="BF272"/>
  <c r="T272"/>
  <c r="R272"/>
  <c r="P272"/>
  <c r="BI266"/>
  <c r="BH266"/>
  <c r="BG266"/>
  <c r="BF266"/>
  <c r="T266"/>
  <c r="R266"/>
  <c r="P266"/>
  <c r="BI250"/>
  <c r="BH250"/>
  <c r="BG250"/>
  <c r="BF250"/>
  <c r="T250"/>
  <c r="R250"/>
  <c r="P250"/>
  <c r="BI233"/>
  <c r="BH233"/>
  <c r="BG233"/>
  <c r="BF233"/>
  <c r="T233"/>
  <c r="R233"/>
  <c r="P233"/>
  <c r="BI226"/>
  <c r="BH226"/>
  <c r="BG226"/>
  <c r="BF226"/>
  <c r="T226"/>
  <c r="R226"/>
  <c r="P226"/>
  <c r="BI220"/>
  <c r="BH220"/>
  <c r="BG220"/>
  <c r="BF220"/>
  <c r="T220"/>
  <c r="R220"/>
  <c r="P220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49"/>
  <c r="BH149"/>
  <c r="BG149"/>
  <c r="BF149"/>
  <c r="T149"/>
  <c r="R149"/>
  <c r="P149"/>
  <c r="BI143"/>
  <c r="BH143"/>
  <c r="BG143"/>
  <c r="BF143"/>
  <c r="T143"/>
  <c r="R143"/>
  <c r="P143"/>
  <c r="BI137"/>
  <c r="BH137"/>
  <c r="BG137"/>
  <c r="BF137"/>
  <c r="T137"/>
  <c r="R137"/>
  <c r="P137"/>
  <c r="BI131"/>
  <c r="BH131"/>
  <c r="BG131"/>
  <c r="BF131"/>
  <c r="T131"/>
  <c r="R131"/>
  <c r="P131"/>
  <c r="BI125"/>
  <c r="BH125"/>
  <c r="BG125"/>
  <c r="BF125"/>
  <c r="T125"/>
  <c r="R125"/>
  <c r="P125"/>
  <c r="BI120"/>
  <c r="BH120"/>
  <c r="BG120"/>
  <c r="BF120"/>
  <c r="T120"/>
  <c r="R120"/>
  <c r="P120"/>
  <c r="BI107"/>
  <c r="BH107"/>
  <c r="BG107"/>
  <c r="BF107"/>
  <c r="T107"/>
  <c r="R107"/>
  <c r="P107"/>
  <c r="BI100"/>
  <c r="BH100"/>
  <c r="BG100"/>
  <c r="BF100"/>
  <c r="T100"/>
  <c r="R100"/>
  <c r="P100"/>
  <c r="J94"/>
  <c r="J93"/>
  <c r="F93"/>
  <c r="F91"/>
  <c r="E89"/>
  <c r="J55"/>
  <c r="J54"/>
  <c r="F54"/>
  <c r="F52"/>
  <c r="E50"/>
  <c r="J18"/>
  <c r="E18"/>
  <c r="F94"/>
  <c r="J17"/>
  <c r="J12"/>
  <c r="J52"/>
  <c r="E7"/>
  <c r="E48"/>
  <c i="1" r="L50"/>
  <c r="AM50"/>
  <c r="AM49"/>
  <c r="L49"/>
  <c r="AM47"/>
  <c r="L47"/>
  <c r="L45"/>
  <c r="L44"/>
  <c i="2" r="J1185"/>
  <c r="J488"/>
  <c i="8" r="BK284"/>
  <c i="4" r="J85"/>
  <c i="6" r="J89"/>
  <c i="7" r="BK246"/>
  <c r="BK557"/>
  <c i="8" r="J310"/>
  <c r="J329"/>
  <c i="2" r="J819"/>
  <c r="J1147"/>
  <c r="BK302"/>
  <c r="J1001"/>
  <c i="3" r="J105"/>
  <c i="4" r="BK95"/>
  <c i="5" r="J108"/>
  <c i="7" r="J342"/>
  <c r="J574"/>
  <c r="BK542"/>
  <c i="8" r="BK321"/>
  <c r="BK198"/>
  <c i="2" r="BK1147"/>
  <c r="J120"/>
  <c i="8" r="BK437"/>
  <c i="2" r="BK721"/>
  <c r="J979"/>
  <c r="BK107"/>
  <c r="J923"/>
  <c i="3" r="BK126"/>
  <c i="4" r="BK112"/>
  <c i="7" r="BK284"/>
  <c r="BK580"/>
  <c r="J383"/>
  <c i="8" r="BK619"/>
  <c r="BK372"/>
  <c i="2" r="BK215"/>
  <c r="BK272"/>
  <c r="J34"/>
  <c i="8" r="J603"/>
  <c i="2" r="BK479"/>
  <c r="BK1053"/>
  <c r="BK622"/>
  <c i="8" r="BK419"/>
  <c i="3" r="J91"/>
  <c i="4" r="BK106"/>
  <c i="6" r="BK99"/>
  <c i="7" r="BK414"/>
  <c r="J511"/>
  <c r="J349"/>
  <c i="8" r="BK629"/>
  <c r="BK480"/>
  <c r="J437"/>
  <c i="2" r="J760"/>
  <c r="BK760"/>
  <c r="J143"/>
  <c r="BK429"/>
  <c i="3" r="J118"/>
  <c i="6" r="J104"/>
  <c i="7" r="J321"/>
  <c r="J463"/>
  <c i="8" r="J557"/>
  <c r="J459"/>
  <c i="2" r="J1040"/>
  <c r="BK491"/>
  <c i="8" r="J405"/>
  <c i="2" r="BK1170"/>
  <c r="BK563"/>
  <c r="J1244"/>
  <c i="3" r="BK143"/>
  <c i="4" r="BK100"/>
  <c i="7" r="J279"/>
  <c r="J487"/>
  <c i="8" r="BK209"/>
  <c r="J277"/>
  <c i="2" r="J814"/>
  <c r="BK382"/>
  <c r="J200"/>
  <c r="J1180"/>
  <c r="J1053"/>
  <c r="BK233"/>
  <c i="8" r="BK121"/>
  <c r="BK384"/>
  <c r="BK451"/>
  <c i="2" r="J277"/>
  <c r="BK1115"/>
  <c r="J880"/>
  <c r="BK1204"/>
  <c r="J985"/>
  <c i="3" r="J124"/>
  <c r="BK136"/>
  <c r="J126"/>
  <c i="6" r="BK85"/>
  <c r="J117"/>
  <c i="7" r="BK252"/>
  <c r="BK279"/>
  <c r="J606"/>
  <c i="8" r="BK277"/>
  <c r="J590"/>
  <c r="BK163"/>
  <c r="J619"/>
  <c i="2" r="J653"/>
  <c r="BK1040"/>
  <c r="J155"/>
  <c r="J1024"/>
  <c r="BK638"/>
  <c r="BK170"/>
  <c i="3" r="J130"/>
  <c i="4" r="BK108"/>
  <c i="5" r="J106"/>
  <c i="6" r="J87"/>
  <c i="7" r="BK270"/>
  <c r="BK574"/>
  <c r="J369"/>
  <c i="8" r="BK267"/>
  <c r="J267"/>
  <c i="2" r="BK1131"/>
  <c r="J796"/>
  <c r="J365"/>
  <c r="J1198"/>
  <c r="BK653"/>
  <c r="BK185"/>
  <c i="4" r="BK91"/>
  <c i="5" r="J112"/>
  <c i="6" r="J123"/>
  <c i="7" r="J252"/>
  <c r="BK174"/>
  <c r="BK537"/>
  <c r="J395"/>
  <c i="8" r="BK296"/>
  <c r="BK444"/>
  <c i="2" r="BK1128"/>
  <c r="F34"/>
  <c i="8" r="BK348"/>
  <c i="2" r="J1160"/>
  <c r="J297"/>
  <c i="3" r="J128"/>
  <c i="6" r="BK128"/>
  <c i="7" r="J132"/>
  <c r="BK511"/>
  <c i="8" r="BK580"/>
  <c r="J472"/>
  <c r="BK492"/>
  <c i="2" r="BK1175"/>
  <c r="J470"/>
  <c r="J1229"/>
  <c i="3" r="J97"/>
  <c i="4" r="J112"/>
  <c i="6" r="BK106"/>
  <c i="7" r="J153"/>
  <c r="J557"/>
  <c i="8" r="J290"/>
  <c r="BK133"/>
  <c i="2" r="BK1185"/>
  <c r="J307"/>
  <c r="BK463"/>
  <c i="8" r="J153"/>
  <c i="2" r="J226"/>
  <c r="BK408"/>
  <c r="BK190"/>
  <c r="BK524"/>
  <c i="3" r="BK141"/>
  <c r="J114"/>
  <c i="6" r="J125"/>
  <c i="7" r="BK434"/>
  <c r="J121"/>
  <c r="BK363"/>
  <c i="8" r="BK181"/>
  <c r="J585"/>
  <c i="2" r="BK120"/>
  <c r="J693"/>
  <c r="J429"/>
  <c i="8" r="BK565"/>
  <c i="2" r="J1115"/>
  <c r="BK160"/>
  <c r="BK250"/>
  <c i="8" r="BK138"/>
  <c r="BK357"/>
  <c i="2" r="BK880"/>
  <c r="BK1136"/>
  <c r="BK695"/>
  <c r="J778"/>
  <c r="J545"/>
  <c i="3" r="J99"/>
  <c r="J116"/>
  <c i="5" r="BK85"/>
  <c i="7" r="BK239"/>
  <c r="BK296"/>
  <c r="BK395"/>
  <c r="BK389"/>
  <c r="J500"/>
  <c i="8" r="BK190"/>
  <c r="J284"/>
  <c r="BK116"/>
  <c i="2" r="J1204"/>
  <c r="BK351"/>
  <c r="J1235"/>
  <c r="J729"/>
  <c r="J215"/>
  <c i="3" r="BK97"/>
  <c r="J107"/>
  <c i="6" r="J91"/>
  <c i="7" r="BK446"/>
  <c r="BK96"/>
  <c r="J389"/>
  <c r="J601"/>
  <c r="BK303"/>
  <c i="8" r="BK363"/>
  <c i="2" r="BK503"/>
  <c r="J955"/>
  <c r="BK155"/>
  <c r="BK1019"/>
  <c r="BK388"/>
  <c i="3" r="F36"/>
  <c i="2" r="BK1192"/>
  <c r="BK205"/>
  <c i="8" r="J174"/>
  <c i="4" r="J100"/>
  <c i="6" r="BK95"/>
  <c i="7" r="BK205"/>
  <c r="BK562"/>
  <c i="8" r="BK158"/>
  <c r="BK635"/>
  <c r="J565"/>
  <c i="2" r="J510"/>
  <c r="BK1024"/>
  <c r="BK180"/>
  <c r="BK1029"/>
  <c r="BK312"/>
  <c i="4" r="BK97"/>
  <c i="6" r="J109"/>
  <c i="7" r="BK229"/>
  <c r="J528"/>
  <c r="BK383"/>
  <c i="8" r="J451"/>
  <c r="BK204"/>
  <c i="2" r="BK662"/>
  <c r="BK941"/>
  <c r="BK131"/>
  <c i="8" r="J214"/>
  <c i="2" r="J1136"/>
  <c r="BK297"/>
  <c r="BK990"/>
  <c i="3" r="BK116"/>
  <c r="BK130"/>
  <c i="6" r="J114"/>
  <c i="7" r="J166"/>
  <c r="J523"/>
  <c r="BK547"/>
  <c i="8" r="J321"/>
  <c r="J500"/>
  <c i="2" r="J1128"/>
  <c r="BK545"/>
  <c i="8" r="BK239"/>
  <c i="2" r="J766"/>
  <c r="J131"/>
  <c r="J517"/>
  <c r="J873"/>
  <c i="8" r="BK411"/>
  <c r="J550"/>
  <c r="J466"/>
  <c i="2" r="J683"/>
  <c r="BK1244"/>
  <c r="BK974"/>
  <c r="J337"/>
  <c r="J351"/>
  <c r="BK607"/>
  <c i="3" r="BK107"/>
  <c r="J122"/>
  <c i="4" r="J95"/>
  <c i="5" r="BK95"/>
  <c i="6" r="BK104"/>
  <c i="7" r="J336"/>
  <c r="BK458"/>
  <c r="J534"/>
  <c r="BK349"/>
  <c i="8" r="J378"/>
  <c r="BK405"/>
  <c r="J181"/>
  <c i="2" r="J1175"/>
  <c r="J1131"/>
  <c r="J891"/>
  <c r="J408"/>
  <c r="J996"/>
  <c r="BK551"/>
  <c i="3" r="BK112"/>
  <c r="J147"/>
  <c i="4" r="BK85"/>
  <c i="6" r="BK125"/>
  <c i="7" r="J174"/>
  <c r="J562"/>
  <c r="BK180"/>
  <c r="J147"/>
  <c i="8" r="J609"/>
  <c i="2" r="BK693"/>
  <c r="BK1165"/>
  <c r="BK1001"/>
  <c r="BK282"/>
  <c r="BK165"/>
  <c r="J563"/>
  <c i="3" r="J138"/>
  <c i="4" r="BK103"/>
  <c i="6" r="BK117"/>
  <c i="7" r="BK258"/>
  <c r="BK116"/>
  <c r="J542"/>
  <c r="J363"/>
  <c i="8" r="BK329"/>
  <c r="J444"/>
  <c r="J492"/>
  <c i="7" r="BK356"/>
  <c i="8" r="J224"/>
  <c i="2" r="BK175"/>
  <c r="BK1103"/>
  <c r="BK517"/>
  <c r="BK592"/>
  <c i="3" r="BK85"/>
  <c i="6" r="J97"/>
  <c i="7" r="BK153"/>
  <c r="J180"/>
  <c i="8" r="BK174"/>
  <c r="J168"/>
  <c i="2" r="BK886"/>
  <c r="J1062"/>
  <c r="BK210"/>
  <c r="F37"/>
  <c i="8" r="BK219"/>
  <c i="2" r="BK576"/>
  <c r="BK946"/>
  <c r="BK891"/>
  <c i="8" r="J239"/>
  <c i="5" r="BK93"/>
  <c i="6" r="J128"/>
  <c i="7" r="BK312"/>
  <c r="J617"/>
  <c i="8" r="J138"/>
  <c r="BK557"/>
  <c i="2" r="J463"/>
  <c r="BK985"/>
  <c r="BK1214"/>
  <c r="J974"/>
  <c i="3" r="BK133"/>
  <c r="J141"/>
  <c i="5" r="J88"/>
  <c i="7" r="J458"/>
  <c r="J580"/>
  <c i="8" r="J96"/>
  <c r="J411"/>
  <c i="2" r="J388"/>
  <c r="J855"/>
  <c i="8" r="J127"/>
  <c i="2" r="J638"/>
  <c r="J1029"/>
  <c r="J886"/>
  <c r="BK557"/>
  <c i="3" r="BK91"/>
  <c i="5" r="J103"/>
  <c i="6" r="BK120"/>
  <c i="7" r="BK422"/>
  <c r="BK330"/>
  <c i="8" r="BK425"/>
  <c r="J526"/>
  <c i="2" r="J317"/>
  <c r="BK906"/>
  <c r="J906"/>
  <c i="8" r="BK290"/>
  <c i="2" r="J185"/>
  <c r="J935"/>
  <c r="J1214"/>
  <c i="8" r="J354"/>
  <c r="J209"/>
  <c i="2" r="J170"/>
  <c r="BK1013"/>
  <c r="J165"/>
  <c r="J1192"/>
  <c r="BK814"/>
  <c i="3" r="BK94"/>
  <c r="J109"/>
  <c i="5" r="J85"/>
  <c i="6" r="BK91"/>
  <c i="7" r="J160"/>
  <c r="J552"/>
  <c r="BK617"/>
  <c r="BK185"/>
  <c i="8" r="J635"/>
  <c r="BK590"/>
  <c r="J398"/>
  <c i="2" r="J160"/>
  <c r="J1007"/>
  <c r="J100"/>
  <c r="BK929"/>
  <c r="BK292"/>
  <c i="3" r="J120"/>
  <c i="4" r="J106"/>
  <c i="5" r="BK91"/>
  <c i="6" r="BK114"/>
  <c i="7" r="J109"/>
  <c r="BK611"/>
  <c r="J567"/>
  <c i="8" r="J103"/>
  <c r="J121"/>
  <c i="2" r="J1103"/>
  <c r="BK365"/>
  <c r="BK482"/>
  <c r="J946"/>
  <c r="J302"/>
  <c i="4" r="J88"/>
  <c i="6" r="BK87"/>
  <c i="7" r="J402"/>
  <c r="J258"/>
  <c r="BK402"/>
  <c r="J96"/>
  <c r="J446"/>
  <c i="8" r="J116"/>
  <c r="J539"/>
  <c r="J570"/>
  <c r="BK310"/>
  <c i="2" r="J149"/>
  <c r="J1019"/>
  <c r="BK149"/>
  <c i="8" r="BK597"/>
  <c i="4" r="J93"/>
  <c i="5" r="BK108"/>
  <c i="7" r="J414"/>
  <c r="BK137"/>
  <c i="8" r="BK391"/>
  <c r="J597"/>
  <c r="J148"/>
  <c i="2" r="J272"/>
  <c r="BK394"/>
  <c r="J837"/>
  <c i="3" r="BK128"/>
  <c i="5" r="J95"/>
  <c i="7" r="BK132"/>
  <c r="BK596"/>
  <c r="BK121"/>
  <c i="8" r="J348"/>
  <c i="2" r="J190"/>
  <c r="BK317"/>
  <c i="8" r="J575"/>
  <c i="2" r="J382"/>
  <c r="BK766"/>
  <c r="J394"/>
  <c r="BK266"/>
  <c i="3" r="BK147"/>
  <c i="5" r="J97"/>
  <c i="6" r="BK109"/>
  <c i="7" r="BK342"/>
  <c r="J312"/>
  <c r="J475"/>
  <c i="8" r="J253"/>
  <c i="2" r="BK668"/>
  <c r="J1034"/>
  <c r="BK226"/>
  <c i="8" r="BK500"/>
  <c i="2" r="J312"/>
  <c r="J721"/>
  <c r="F35"/>
  <c r="J695"/>
  <c r="J576"/>
  <c r="J287"/>
  <c i="3" r="BK102"/>
  <c i="6" r="BK93"/>
  <c i="7" r="J377"/>
  <c r="J611"/>
  <c r="BK528"/>
  <c i="8" r="J133"/>
  <c i="2" r="BK923"/>
  <c r="BK137"/>
  <c r="BK913"/>
  <c r="BK277"/>
  <c r="J941"/>
  <c i="3" r="J85"/>
  <c i="5" r="J91"/>
  <c i="6" r="J93"/>
  <c i="7" r="J284"/>
  <c r="BK315"/>
  <c r="J517"/>
  <c i="8" r="BK143"/>
  <c i="2" r="BK488"/>
  <c r="BK996"/>
  <c r="J266"/>
  <c i="8" r="J507"/>
  <c i="2" r="BK125"/>
  <c r="BK195"/>
  <c r="BK1224"/>
  <c r="J195"/>
  <c i="3" r="J94"/>
  <c i="5" r="J100"/>
  <c i="7" r="J422"/>
  <c r="BK586"/>
  <c r="J596"/>
  <c i="8" r="BK570"/>
  <c r="BK585"/>
  <c i="2" r="BK497"/>
  <c r="BK963"/>
  <c i="8" r="J519"/>
  <c i="2" r="J592"/>
  <c r="BK1180"/>
  <c r="BK375"/>
  <c r="J607"/>
  <c i="8" r="J372"/>
  <c r="BK609"/>
  <c r="BK253"/>
  <c i="2" r="J1170"/>
  <c r="J479"/>
  <c r="J1013"/>
  <c r="J292"/>
  <c i="3" r="J88"/>
  <c r="BK114"/>
  <c i="4" r="BK88"/>
  <c i="6" r="J111"/>
  <c i="7" r="BK321"/>
  <c r="J205"/>
  <c r="J142"/>
  <c r="BK500"/>
  <c i="8" r="BK153"/>
  <c r="J219"/>
  <c r="BK466"/>
  <c i="2" r="J524"/>
  <c r="J1091"/>
  <c r="BK701"/>
  <c r="J125"/>
  <c r="BK955"/>
  <c i="3" r="J136"/>
  <c r="BK118"/>
  <c i="4" r="J108"/>
  <c i="6" r="J120"/>
  <c i="7" r="BK147"/>
  <c r="J586"/>
  <c r="J547"/>
  <c i="8" r="J341"/>
  <c r="J190"/>
  <c i="2" r="J220"/>
  <c r="BK1048"/>
  <c r="J1219"/>
  <c r="BK1007"/>
  <c i="3" r="BK122"/>
  <c i="5" r="BK97"/>
  <c i="6" r="BK97"/>
  <c i="7" r="BK369"/>
  <c r="BK190"/>
  <c r="J229"/>
  <c r="BK534"/>
  <c i="8" r="J363"/>
  <c r="J624"/>
  <c r="BK224"/>
  <c i="2" r="J250"/>
  <c r="BK837"/>
  <c r="J668"/>
  <c i="3" r="BK109"/>
  <c i="6" r="BK111"/>
  <c i="7" r="J185"/>
  <c r="BK606"/>
  <c i="8" r="J366"/>
  <c r="BK354"/>
  <c i="2" r="J622"/>
  <c r="J1077"/>
  <c r="J205"/>
  <c r="J107"/>
  <c i="4" r="BK93"/>
  <c i="7" r="J434"/>
  <c r="J303"/>
  <c r="BK217"/>
  <c i="8" r="J384"/>
  <c r="J431"/>
  <c i="2" r="BK1091"/>
  <c r="BK537"/>
  <c r="BK683"/>
  <c r="J913"/>
  <c r="BK1077"/>
  <c r="J180"/>
  <c r="J963"/>
  <c r="J322"/>
  <c i="3" r="J143"/>
  <c i="5" r="BK100"/>
  <c i="7" r="BK127"/>
  <c r="BK166"/>
  <c r="BK523"/>
  <c i="8" r="J158"/>
  <c r="BK472"/>
  <c i="2" r="BK1198"/>
  <c r="BK1062"/>
  <c r="J137"/>
  <c i="8" r="J580"/>
  <c i="2" r="BK470"/>
  <c r="J990"/>
  <c r="BK143"/>
  <c i="8" r="BK603"/>
  <c r="J204"/>
  <c r="BK526"/>
  <c i="2" r="J551"/>
  <c r="J1068"/>
  <c r="BK1219"/>
  <c r="J531"/>
  <c r="J968"/>
  <c r="J375"/>
  <c i="3" r="BK124"/>
  <c r="J133"/>
  <c i="4" r="J97"/>
  <c i="6" r="BK89"/>
  <c r="J95"/>
  <c i="7" r="BK324"/>
  <c r="BK487"/>
  <c r="J217"/>
  <c r="J324"/>
  <c i="8" r="J143"/>
  <c r="J163"/>
  <c r="J560"/>
  <c i="2" r="BK729"/>
  <c r="BK1160"/>
  <c r="J503"/>
  <c i="1" r="AS54"/>
  <c i="3" r="BK120"/>
  <c i="5" r="BK103"/>
  <c i="6" r="J99"/>
  <c i="7" r="J330"/>
  <c r="J190"/>
  <c r="BK475"/>
  <c i="8" r="BK507"/>
  <c i="2" r="BK873"/>
  <c r="BK100"/>
  <c r="BK531"/>
  <c r="BK744"/>
  <c r="BK979"/>
  <c r="J537"/>
  <c i="3" r="BK105"/>
  <c i="5" r="J93"/>
  <c i="6" r="J106"/>
  <c i="7" r="BK109"/>
  <c r="J315"/>
  <c r="BK601"/>
  <c r="BK142"/>
  <c i="8" r="BK96"/>
  <c r="BK127"/>
  <c r="BK431"/>
  <c i="2" r="BK796"/>
  <c i="8" r="J296"/>
  <c i="2" r="J557"/>
  <c r="BK819"/>
  <c r="J210"/>
  <c i="3" r="BK88"/>
  <c i="6" r="J85"/>
  <c i="7" r="J246"/>
  <c r="J137"/>
  <c i="8" r="BK366"/>
  <c r="BK398"/>
  <c i="2" r="J744"/>
  <c r="BK445"/>
  <c i="8" r="J480"/>
  <c i="2" r="J491"/>
  <c r="J929"/>
  <c r="J482"/>
  <c r="J701"/>
  <c i="3" r="J102"/>
  <c i="4" r="J91"/>
  <c i="6" r="BK101"/>
  <c i="7" r="BK160"/>
  <c r="BK552"/>
  <c r="J270"/>
  <c i="8" r="BK168"/>
  <c r="BK214"/>
  <c i="2" r="J1165"/>
  <c r="J497"/>
  <c r="J662"/>
  <c i="8" r="J419"/>
  <c i="2" r="BK1034"/>
  <c r="BK322"/>
  <c i="8" r="BK519"/>
  <c r="J629"/>
  <c r="BK459"/>
  <c i="2" r="BK778"/>
  <c r="J1048"/>
  <c r="BK287"/>
  <c r="BK1229"/>
  <c r="BK935"/>
  <c r="BK200"/>
  <c i="3" r="BK138"/>
  <c i="4" r="J103"/>
  <c i="6" r="J101"/>
  <c i="7" r="J116"/>
  <c r="J626"/>
  <c r="J537"/>
  <c i="8" r="BK378"/>
  <c r="J357"/>
  <c r="BK148"/>
  <c r="J425"/>
  <c i="2" r="J282"/>
  <c r="BK968"/>
  <c r="BK220"/>
  <c r="J1224"/>
  <c r="BK510"/>
  <c i="3" r="BK99"/>
  <c r="J112"/>
  <c i="5" r="BK112"/>
  <c i="7" r="J356"/>
  <c r="J239"/>
  <c r="BK517"/>
  <c r="BK463"/>
  <c i="8" r="BK341"/>
  <c r="J198"/>
  <c i="2" r="BK307"/>
  <c r="BK1068"/>
  <c r="J175"/>
  <c r="BK1235"/>
  <c r="BK855"/>
  <c r="J233"/>
  <c i="5" r="BK88"/>
  <c i="6" r="BK123"/>
  <c i="7" r="J296"/>
  <c r="BK626"/>
  <c r="BK377"/>
  <c i="8" r="J391"/>
  <c r="BK560"/>
  <c r="BK103"/>
  <c r="BK575"/>
  <c i="2" r="J445"/>
  <c r="BK337"/>
  <c i="8" r="BK624"/>
  <c i="5" r="BK106"/>
  <c i="7" r="BK336"/>
  <c r="BK567"/>
  <c r="J127"/>
  <c i="8" r="BK550"/>
  <c i="2" r="F36"/>
  <c i="8" r="BK539"/>
  <c i="2" l="1" r="R99"/>
  <c r="BK562"/>
  <c r="J562"/>
  <c r="J63"/>
  <c r="T562"/>
  <c r="P879"/>
  <c r="T1090"/>
  <c r="P1159"/>
  <c i="7" r="BK401"/>
  <c r="J401"/>
  <c r="J64"/>
  <c r="T533"/>
  <c i="8" r="BK436"/>
  <c r="J436"/>
  <c r="J63"/>
  <c i="2" r="R544"/>
  <c r="R905"/>
  <c r="BK1159"/>
  <c r="J1159"/>
  <c r="J73"/>
  <c i="3" r="T84"/>
  <c r="T83"/>
  <c r="T82"/>
  <c i="4" r="BK84"/>
  <c i="5" r="BK84"/>
  <c r="J84"/>
  <c r="J61"/>
  <c i="7" r="P95"/>
  <c r="R510"/>
  <c r="P585"/>
  <c i="8" r="BK479"/>
  <c r="J479"/>
  <c r="J65"/>
  <c i="2" r="P720"/>
  <c r="P637"/>
  <c r="R879"/>
  <c r="T1203"/>
  <c i="3" r="BK84"/>
  <c r="J84"/>
  <c r="J61"/>
  <c i="7" r="R376"/>
  <c r="T510"/>
  <c r="BK573"/>
  <c r="J573"/>
  <c r="J70"/>
  <c i="8" r="P95"/>
  <c r="P436"/>
  <c r="P556"/>
  <c i="2" r="BK99"/>
  <c i="8" r="R479"/>
  <c r="R564"/>
  <c i="2" r="R720"/>
  <c r="R637"/>
  <c r="R1090"/>
  <c r="T1127"/>
  <c r="BK1203"/>
  <c r="J1203"/>
  <c r="J75"/>
  <c i="3" r="P84"/>
  <c r="P83"/>
  <c r="P82"/>
  <c i="1" r="AU56"/>
  <c i="5" r="T84"/>
  <c r="T83"/>
  <c r="T82"/>
  <c i="6" r="P84"/>
  <c r="P83"/>
  <c r="P82"/>
  <c i="1" r="AU59"/>
  <c i="7" r="BK95"/>
  <c r="T376"/>
  <c r="P510"/>
  <c r="BK585"/>
  <c r="J585"/>
  <c r="J71"/>
  <c i="8" r="T479"/>
  <c r="R596"/>
  <c i="2" r="T99"/>
  <c r="BK905"/>
  <c r="J905"/>
  <c r="J67"/>
  <c r="R1203"/>
  <c i="5" r="R84"/>
  <c r="R83"/>
  <c r="R82"/>
  <c i="7" r="T401"/>
  <c r="T541"/>
  <c i="8" r="R95"/>
  <c r="R436"/>
  <c r="BK556"/>
  <c r="J556"/>
  <c r="J68"/>
  <c r="R608"/>
  <c i="2" r="BK544"/>
  <c r="J544"/>
  <c r="J62"/>
  <c r="T905"/>
  <c r="BK1127"/>
  <c r="J1127"/>
  <c r="J69"/>
  <c r="T1159"/>
  <c r="T1158"/>
  <c i="4" r="T84"/>
  <c r="T83"/>
  <c r="T82"/>
  <c i="7" r="P401"/>
  <c r="BK533"/>
  <c r="J533"/>
  <c r="J67"/>
  <c r="R585"/>
  <c i="8" r="P479"/>
  <c r="BK564"/>
  <c r="J564"/>
  <c r="J70"/>
  <c r="T608"/>
  <c i="2" r="T544"/>
  <c r="P562"/>
  <c r="R562"/>
  <c r="BK879"/>
  <c r="J879"/>
  <c r="J66"/>
  <c r="BK1090"/>
  <c r="J1090"/>
  <c r="J68"/>
  <c r="P1127"/>
  <c r="R1159"/>
  <c r="R1158"/>
  <c i="3" r="R84"/>
  <c r="R83"/>
  <c r="R82"/>
  <c i="4" r="P84"/>
  <c r="P83"/>
  <c r="P82"/>
  <c i="1" r="AU57"/>
  <c i="7" r="P376"/>
  <c r="P533"/>
  <c r="T585"/>
  <c i="8" r="T418"/>
  <c r="T458"/>
  <c r="R556"/>
  <c r="BK596"/>
  <c r="J596"/>
  <c r="J71"/>
  <c i="2" r="P99"/>
  <c r="T720"/>
  <c r="T637"/>
  <c r="P1090"/>
  <c r="R1127"/>
  <c r="P1203"/>
  <c i="5" r="P84"/>
  <c r="P83"/>
  <c r="P82"/>
  <c i="1" r="AU58"/>
  <c i="6" r="T84"/>
  <c r="T83"/>
  <c r="T82"/>
  <c i="7" r="BK376"/>
  <c r="J376"/>
  <c r="J62"/>
  <c r="BK541"/>
  <c r="J541"/>
  <c r="J69"/>
  <c i="8" r="BK418"/>
  <c r="J418"/>
  <c r="J62"/>
  <c r="P458"/>
  <c r="T564"/>
  <c r="T563"/>
  <c r="T596"/>
  <c i="2" r="P544"/>
  <c r="P905"/>
  <c i="6" r="BK84"/>
  <c r="J84"/>
  <c r="J61"/>
  <c i="7" r="R401"/>
  <c r="P541"/>
  <c r="P540"/>
  <c i="8" r="T95"/>
  <c r="T94"/>
  <c r="T93"/>
  <c r="T436"/>
  <c r="P608"/>
  <c i="7" r="R95"/>
  <c r="R94"/>
  <c r="R93"/>
  <c r="R541"/>
  <c r="R540"/>
  <c i="8" r="BK95"/>
  <c r="J95"/>
  <c r="J61"/>
  <c r="P418"/>
  <c r="BK458"/>
  <c r="J458"/>
  <c r="J64"/>
  <c r="P564"/>
  <c r="P563"/>
  <c r="P596"/>
  <c i="2" r="BK720"/>
  <c r="J720"/>
  <c r="J65"/>
  <c r="T879"/>
  <c i="4" r="R84"/>
  <c r="R83"/>
  <c r="R82"/>
  <c i="6" r="R84"/>
  <c r="R83"/>
  <c r="R82"/>
  <c i="7" r="T95"/>
  <c r="T94"/>
  <c r="BK510"/>
  <c r="J510"/>
  <c r="J66"/>
  <c r="R533"/>
  <c i="8" r="R418"/>
  <c r="R458"/>
  <c r="T556"/>
  <c r="BK608"/>
  <c r="J608"/>
  <c r="J72"/>
  <c i="4" r="BK111"/>
  <c r="J111"/>
  <c r="J62"/>
  <c i="5" r="J76"/>
  <c i="2" r="BK1135"/>
  <c r="BK1134"/>
  <c r="J1134"/>
  <c r="J70"/>
  <c i="5" r="BK111"/>
  <c r="J111"/>
  <c r="J62"/>
  <c i="8" r="BK538"/>
  <c r="J538"/>
  <c r="J66"/>
  <c i="6" r="BK127"/>
  <c r="J127"/>
  <c r="J62"/>
  <c i="2" r="BK637"/>
  <c r="J637"/>
  <c r="J64"/>
  <c r="BK1234"/>
  <c r="J1234"/>
  <c r="J76"/>
  <c i="8" r="BK634"/>
  <c r="J634"/>
  <c r="J73"/>
  <c r="BK549"/>
  <c r="J549"/>
  <c r="J67"/>
  <c i="3" r="BK146"/>
  <c r="J146"/>
  <c r="J62"/>
  <c i="7" r="BK499"/>
  <c r="J499"/>
  <c r="J65"/>
  <c i="2" r="BK1191"/>
  <c r="J1191"/>
  <c r="J74"/>
  <c r="BK1243"/>
  <c r="J1243"/>
  <c r="J77"/>
  <c i="7" r="BK394"/>
  <c r="J394"/>
  <c r="J63"/>
  <c r="BK625"/>
  <c r="J625"/>
  <c r="J73"/>
  <c i="8" r="BE391"/>
  <c r="BE472"/>
  <c r="BE519"/>
  <c r="BE539"/>
  <c r="BE557"/>
  <c r="BE560"/>
  <c r="BE570"/>
  <c r="BE158"/>
  <c r="BE500"/>
  <c r="BE580"/>
  <c r="BE590"/>
  <c r="BE597"/>
  <c r="BE609"/>
  <c r="BE103"/>
  <c r="BE143"/>
  <c r="BE181"/>
  <c r="BE354"/>
  <c r="BE378"/>
  <c r="BE444"/>
  <c r="BE466"/>
  <c r="BE550"/>
  <c r="BE575"/>
  <c r="BE619"/>
  <c r="BE624"/>
  <c r="BE629"/>
  <c r="BE635"/>
  <c i="7" r="J95"/>
  <c r="J61"/>
  <c i="8" r="BE133"/>
  <c r="BE153"/>
  <c r="BE198"/>
  <c r="BE290"/>
  <c r="BE459"/>
  <c r="BE492"/>
  <c r="BE507"/>
  <c r="BE526"/>
  <c r="BE565"/>
  <c r="BE585"/>
  <c r="BE603"/>
  <c i="7" r="BK540"/>
  <c r="J540"/>
  <c r="J68"/>
  <c i="8" r="BE96"/>
  <c r="BE296"/>
  <c r="BE425"/>
  <c r="F55"/>
  <c r="BE121"/>
  <c r="BE148"/>
  <c r="BE190"/>
  <c r="BE267"/>
  <c r="BE405"/>
  <c r="BE174"/>
  <c r="BE224"/>
  <c r="BE277"/>
  <c r="BE310"/>
  <c r="BE329"/>
  <c r="BE357"/>
  <c r="BE372"/>
  <c r="E83"/>
  <c r="BE138"/>
  <c r="BE204"/>
  <c r="BE253"/>
  <c r="BE321"/>
  <c r="BE419"/>
  <c r="J87"/>
  <c r="BE209"/>
  <c r="BE366"/>
  <c r="BE384"/>
  <c r="BE431"/>
  <c r="BE437"/>
  <c r="BE451"/>
  <c r="BE480"/>
  <c r="BE127"/>
  <c r="BE163"/>
  <c r="BE219"/>
  <c r="BE284"/>
  <c r="BE411"/>
  <c r="BE214"/>
  <c r="BE239"/>
  <c r="BE341"/>
  <c r="BE363"/>
  <c r="BE398"/>
  <c r="BE116"/>
  <c r="BE168"/>
  <c r="BE348"/>
  <c i="7" r="BE330"/>
  <c r="BE356"/>
  <c r="BE463"/>
  <c i="6" r="BK83"/>
  <c r="J83"/>
  <c r="J60"/>
  <c i="7" r="J52"/>
  <c r="BE137"/>
  <c r="BE270"/>
  <c r="BE528"/>
  <c r="BE534"/>
  <c r="BE537"/>
  <c r="BE557"/>
  <c r="BE586"/>
  <c r="BE596"/>
  <c r="BE601"/>
  <c r="BE606"/>
  <c r="BE160"/>
  <c r="BE205"/>
  <c r="BE229"/>
  <c r="BE279"/>
  <c r="BE312"/>
  <c r="BE324"/>
  <c r="BE389"/>
  <c r="BE487"/>
  <c r="BE511"/>
  <c r="BE517"/>
  <c r="BE547"/>
  <c r="BE552"/>
  <c r="BE562"/>
  <c r="BE574"/>
  <c r="BE580"/>
  <c r="BE626"/>
  <c r="BE185"/>
  <c r="BE303"/>
  <c r="BE336"/>
  <c r="BE395"/>
  <c r="BE422"/>
  <c r="BE446"/>
  <c r="BE475"/>
  <c r="BE500"/>
  <c r="BE523"/>
  <c r="BE567"/>
  <c r="F55"/>
  <c r="BE153"/>
  <c r="BE166"/>
  <c r="BE239"/>
  <c r="BE284"/>
  <c r="BE321"/>
  <c r="BE542"/>
  <c r="BE611"/>
  <c r="BE617"/>
  <c r="BE217"/>
  <c r="BE349"/>
  <c r="BE369"/>
  <c r="BE402"/>
  <c r="BE377"/>
  <c r="BE414"/>
  <c r="BE116"/>
  <c r="BE132"/>
  <c r="BE180"/>
  <c r="BE315"/>
  <c r="E83"/>
  <c r="BE127"/>
  <c r="BE190"/>
  <c r="BE434"/>
  <c r="BE96"/>
  <c r="BE252"/>
  <c r="BE258"/>
  <c r="BE296"/>
  <c r="BE383"/>
  <c r="BE121"/>
  <c r="BE174"/>
  <c r="BE458"/>
  <c r="BE109"/>
  <c r="BE142"/>
  <c r="BE147"/>
  <c r="BE246"/>
  <c r="BE342"/>
  <c r="BE363"/>
  <c i="6" r="BE93"/>
  <c r="BE99"/>
  <c r="BE87"/>
  <c r="BE117"/>
  <c r="BE95"/>
  <c r="BE106"/>
  <c i="5" r="BK83"/>
  <c r="J83"/>
  <c r="J60"/>
  <c i="6" r="BE85"/>
  <c r="BE109"/>
  <c r="E48"/>
  <c r="J76"/>
  <c r="BE97"/>
  <c r="F55"/>
  <c r="BE101"/>
  <c r="BE114"/>
  <c r="BE104"/>
  <c r="BE111"/>
  <c r="BE125"/>
  <c r="BE89"/>
  <c r="BE91"/>
  <c r="BE120"/>
  <c r="BE123"/>
  <c r="BE128"/>
  <c i="5" r="BE93"/>
  <c r="BE97"/>
  <c r="BE95"/>
  <c r="BE112"/>
  <c r="BE88"/>
  <c r="BE85"/>
  <c i="4" r="J84"/>
  <c r="J61"/>
  <c i="5" r="F55"/>
  <c r="BE108"/>
  <c r="E48"/>
  <c r="BE91"/>
  <c r="BE100"/>
  <c r="BE103"/>
  <c r="BE106"/>
  <c i="4" r="F55"/>
  <c r="J76"/>
  <c r="BE91"/>
  <c r="E72"/>
  <c r="BE85"/>
  <c r="BE88"/>
  <c r="BE95"/>
  <c r="BE93"/>
  <c r="BE100"/>
  <c r="BE106"/>
  <c i="3" r="BK83"/>
  <c r="BK82"/>
  <c r="J82"/>
  <c r="J59"/>
  <c i="4" r="BE112"/>
  <c r="BE97"/>
  <c r="BE103"/>
  <c r="BE108"/>
  <c i="2" r="T98"/>
  <c r="T97"/>
  <c r="BK1158"/>
  <c r="J1158"/>
  <c r="J72"/>
  <c i="3" r="E72"/>
  <c r="BE91"/>
  <c r="BE97"/>
  <c r="BE122"/>
  <c r="BE128"/>
  <c r="BE88"/>
  <c r="BE136"/>
  <c r="BE138"/>
  <c r="J76"/>
  <c r="BE143"/>
  <c r="BE147"/>
  <c i="2" r="J99"/>
  <c r="J61"/>
  <c i="3" r="F79"/>
  <c r="BE107"/>
  <c r="BE116"/>
  <c r="BE94"/>
  <c r="BE109"/>
  <c r="BE112"/>
  <c r="BE133"/>
  <c r="BE102"/>
  <c r="BE120"/>
  <c r="BE126"/>
  <c r="BE130"/>
  <c i="2" r="J1135"/>
  <c r="J71"/>
  <c i="3" r="BE99"/>
  <c r="BE105"/>
  <c r="BE118"/>
  <c i="1" r="BC56"/>
  <c i="3" r="BE85"/>
  <c r="BE114"/>
  <c r="BE124"/>
  <c r="BE141"/>
  <c i="2" r="E87"/>
  <c r="BE100"/>
  <c r="BE137"/>
  <c r="BE180"/>
  <c r="BE190"/>
  <c r="BE205"/>
  <c r="BE226"/>
  <c r="BE297"/>
  <c r="BE307"/>
  <c r="BE317"/>
  <c r="BE365"/>
  <c r="BE382"/>
  <c r="BE503"/>
  <c r="BE517"/>
  <c r="BE576"/>
  <c r="BE622"/>
  <c r="BE693"/>
  <c r="BE760"/>
  <c r="BE778"/>
  <c r="BE819"/>
  <c r="BE886"/>
  <c r="BE906"/>
  <c r="BE929"/>
  <c r="BE941"/>
  <c r="BE946"/>
  <c r="BE963"/>
  <c r="BE985"/>
  <c r="BE996"/>
  <c r="BE1001"/>
  <c r="BE1013"/>
  <c r="BE1024"/>
  <c r="BE1034"/>
  <c r="BE1192"/>
  <c r="BE1198"/>
  <c r="BE1219"/>
  <c r="BE1224"/>
  <c r="BE1229"/>
  <c r="BE1235"/>
  <c i="1" r="BA55"/>
  <c r="BC55"/>
  <c r="BB55"/>
  <c i="2" r="F55"/>
  <c r="BE155"/>
  <c r="BE160"/>
  <c r="BE170"/>
  <c r="BE195"/>
  <c r="BE233"/>
  <c r="BE282"/>
  <c r="BE388"/>
  <c r="BE470"/>
  <c r="BE479"/>
  <c r="BE524"/>
  <c r="BE592"/>
  <c r="BE653"/>
  <c r="BE701"/>
  <c r="BE721"/>
  <c r="BE855"/>
  <c r="BE1244"/>
  <c r="BE220"/>
  <c r="BE250"/>
  <c r="BE266"/>
  <c r="BE272"/>
  <c r="BE292"/>
  <c r="BE312"/>
  <c r="BE497"/>
  <c r="BE551"/>
  <c r="BE557"/>
  <c r="BE563"/>
  <c r="BE1214"/>
  <c r="J91"/>
  <c r="BE107"/>
  <c r="BE120"/>
  <c r="BE125"/>
  <c r="BE131"/>
  <c r="BE165"/>
  <c r="BE185"/>
  <c r="BE287"/>
  <c r="BE408"/>
  <c r="BE445"/>
  <c r="BE482"/>
  <c r="BE488"/>
  <c r="BE545"/>
  <c r="BE607"/>
  <c r="BE638"/>
  <c r="BE662"/>
  <c r="BE668"/>
  <c r="BE683"/>
  <c r="BE729"/>
  <c r="BE744"/>
  <c r="BE796"/>
  <c r="BE814"/>
  <c r="BE873"/>
  <c r="BE923"/>
  <c r="BE935"/>
  <c r="BE955"/>
  <c r="BE968"/>
  <c r="BE974"/>
  <c r="BE979"/>
  <c r="BE990"/>
  <c r="BE1007"/>
  <c r="BE1019"/>
  <c r="BE1029"/>
  <c r="BE1040"/>
  <c r="BE1048"/>
  <c r="BE1053"/>
  <c r="BE1062"/>
  <c r="BE1068"/>
  <c r="BE1077"/>
  <c r="BE1091"/>
  <c r="BE1103"/>
  <c r="BE1115"/>
  <c r="BE1128"/>
  <c r="BE1131"/>
  <c r="BE1136"/>
  <c r="BE1147"/>
  <c r="BE1160"/>
  <c r="BE1165"/>
  <c r="BE1170"/>
  <c r="BE1175"/>
  <c r="BE1185"/>
  <c i="1" r="AW55"/>
  <c i="2" r="BE143"/>
  <c r="BE149"/>
  <c r="BE175"/>
  <c r="BE200"/>
  <c r="BE210"/>
  <c r="BE215"/>
  <c r="BE277"/>
  <c r="BE302"/>
  <c r="BE322"/>
  <c r="BE337"/>
  <c r="BE351"/>
  <c r="BE375"/>
  <c r="BE394"/>
  <c r="BE429"/>
  <c r="BE463"/>
  <c r="BE491"/>
  <c r="BE510"/>
  <c r="BE531"/>
  <c r="BE537"/>
  <c r="BE695"/>
  <c r="BE766"/>
  <c r="BE837"/>
  <c r="BE880"/>
  <c r="BE891"/>
  <c r="BE913"/>
  <c r="BE1180"/>
  <c r="BE1204"/>
  <c i="1" r="BD55"/>
  <c i="6" r="J34"/>
  <c i="1" r="AW59"/>
  <c i="3" r="F34"/>
  <c i="1" r="BA56"/>
  <c i="5" r="F34"/>
  <c i="1" r="BA58"/>
  <c i="7" r="J34"/>
  <c i="1" r="AW60"/>
  <c i="6" r="F35"/>
  <c i="1" r="BB59"/>
  <c i="8" r="J34"/>
  <c i="1" r="AW61"/>
  <c i="8" r="F37"/>
  <c i="1" r="BD61"/>
  <c i="7" r="F34"/>
  <c i="1" r="BA60"/>
  <c i="4" r="F36"/>
  <c i="1" r="BC57"/>
  <c i="5" r="F35"/>
  <c i="1" r="BB58"/>
  <c i="8" r="F36"/>
  <c i="1" r="BC61"/>
  <c i="3" r="F35"/>
  <c i="1" r="BB56"/>
  <c i="5" r="J34"/>
  <c i="1" r="AW58"/>
  <c i="5" r="F36"/>
  <c i="1" r="BC58"/>
  <c i="4" r="F34"/>
  <c i="1" r="BA57"/>
  <c i="7" r="F36"/>
  <c i="1" r="BC60"/>
  <c i="4" r="F37"/>
  <c i="1" r="BD57"/>
  <c i="7" r="F35"/>
  <c i="1" r="BB60"/>
  <c i="4" r="F35"/>
  <c i="1" r="BB57"/>
  <c i="6" r="F36"/>
  <c i="1" r="BC59"/>
  <c i="5" r="F37"/>
  <c i="1" r="BD58"/>
  <c i="4" r="J34"/>
  <c i="1" r="AW57"/>
  <c i="6" r="F34"/>
  <c i="1" r="BA59"/>
  <c i="3" r="J34"/>
  <c i="1" r="AW56"/>
  <c i="6" r="F37"/>
  <c i="1" r="BD59"/>
  <c i="8" r="F34"/>
  <c i="1" r="BA61"/>
  <c i="3" r="F37"/>
  <c i="1" r="BD56"/>
  <c i="8" r="F35"/>
  <c i="1" r="BB61"/>
  <c i="7" r="F37"/>
  <c i="1" r="BD60"/>
  <c i="7" l="1" r="P94"/>
  <c r="P93"/>
  <c i="1" r="AU60"/>
  <c i="4" r="BK83"/>
  <c r="BK82"/>
  <c r="J82"/>
  <c r="J59"/>
  <c i="8" r="P94"/>
  <c r="P93"/>
  <c i="1" r="AU61"/>
  <c i="2" r="P1158"/>
  <c i="8" r="R94"/>
  <c i="7" r="BK94"/>
  <c r="J94"/>
  <c r="J60"/>
  <c i="8" r="R563"/>
  <c i="2" r="P98"/>
  <c r="P97"/>
  <c i="1" r="AU55"/>
  <c i="2" r="R98"/>
  <c r="R97"/>
  <c i="7" r="T540"/>
  <c r="T93"/>
  <c i="2" r="BK98"/>
  <c r="J98"/>
  <c r="J60"/>
  <c i="8" r="BK563"/>
  <c r="J563"/>
  <c r="J69"/>
  <c r="BK94"/>
  <c r="J94"/>
  <c r="J60"/>
  <c i="7" r="BK93"/>
  <c r="J93"/>
  <c r="J59"/>
  <c i="6" r="BK82"/>
  <c r="J82"/>
  <c i="5" r="BK82"/>
  <c r="J82"/>
  <c r="J59"/>
  <c i="3" r="J83"/>
  <c r="J60"/>
  <c i="5" r="F33"/>
  <c i="1" r="AZ58"/>
  <c i="4" r="J33"/>
  <c i="1" r="AV57"/>
  <c r="AT57"/>
  <c i="6" r="F33"/>
  <c i="1" r="AZ59"/>
  <c i="2" r="J33"/>
  <c i="1" r="AV55"/>
  <c r="AT55"/>
  <c r="BB54"/>
  <c r="AX54"/>
  <c i="7" r="F33"/>
  <c i="1" r="AZ60"/>
  <c i="3" r="J30"/>
  <c i="1" r="AG56"/>
  <c i="2" r="F33"/>
  <c i="1" r="AZ55"/>
  <c i="7" r="J33"/>
  <c i="1" r="AV60"/>
  <c r="AT60"/>
  <c r="BA54"/>
  <c r="AW54"/>
  <c r="AK30"/>
  <c i="4" r="F33"/>
  <c i="1" r="AZ57"/>
  <c i="8" r="F33"/>
  <c i="1" r="AZ61"/>
  <c i="3" r="J33"/>
  <c i="1" r="AV56"/>
  <c r="AT56"/>
  <c i="8" r="J33"/>
  <c i="1" r="AV61"/>
  <c r="AT61"/>
  <c i="3" r="F33"/>
  <c i="1" r="AZ56"/>
  <c i="6" r="J30"/>
  <c i="1" r="AG59"/>
  <c r="BC54"/>
  <c r="W32"/>
  <c i="6" r="J33"/>
  <c i="1" r="AV59"/>
  <c r="AT59"/>
  <c i="5" r="J33"/>
  <c i="1" r="AV58"/>
  <c r="AT58"/>
  <c r="BD54"/>
  <c r="W33"/>
  <c i="8" l="1" r="R93"/>
  <c r="BK93"/>
  <c r="J93"/>
  <c r="J59"/>
  <c i="4" r="J83"/>
  <c r="J60"/>
  <c i="2" r="BK97"/>
  <c r="J97"/>
  <c r="J59"/>
  <c i="1" r="AN59"/>
  <c i="6" r="J59"/>
  <c r="J39"/>
  <c i="1" r="AN56"/>
  <c i="3" r="J39"/>
  <c i="1" r="W31"/>
  <c r="W30"/>
  <c r="AU54"/>
  <c r="AY54"/>
  <c i="4" r="J30"/>
  <c i="1" r="AG57"/>
  <c i="5" r="J30"/>
  <c i="1" r="AG58"/>
  <c r="AN58"/>
  <c r="AZ54"/>
  <c r="AV54"/>
  <c r="AK29"/>
  <c i="7" r="J30"/>
  <c i="1" r="AG60"/>
  <c r="AN60"/>
  <c i="4" l="1" r="J39"/>
  <c i="7" r="J39"/>
  <c i="5" r="J39"/>
  <c i="1" r="AN57"/>
  <c i="8" r="J30"/>
  <c i="1" r="AG61"/>
  <c i="2" r="J30"/>
  <c i="1" r="AG55"/>
  <c r="AN55"/>
  <c r="AT54"/>
  <c r="W29"/>
  <c i="2" l="1" r="J39"/>
  <c i="8" r="J39"/>
  <c i="1" r="AN61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<sst xmlns="http://schemas.openxmlformats.org/spreadsheetml/2006/main">
  <si>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</si>
  <si>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</si>
  <si>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</si>
  <si>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</si>
  <si>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</si>
  <si>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{9cd5b843-f4d0-4427-bcc5-b038dbcb97ae}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</si>
  <si>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</si>
  <si>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</si>
  <si>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</si>
  <si>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</si>
  <si>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</si>
  <si>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</si>
  <si>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</si>
  <si>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</si>
  <si>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22/20/1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</si>
  <si>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</si>
  <si>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</si>
  <si>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společných zařízení v k.ú. Lhotka u Frýdku-Místku - I. etapa</t>
  </si>
  <si>
    <t>KSO:</t>
  </si>
  <si>
    <t/>
  </si>
  <si>
    <t>CC-CZ:</t>
  </si>
  <si>
    <t>Místo:</t>
  </si>
  <si>
    <t>k.ú. Lhotka u Frýdku-Místku</t>
  </si>
  <si>
    <t>Datum:</t>
  </si>
  <si>
    <t>3. 3. 2023</t>
  </si>
  <si>
    <t>Zadavatel:</t>
  </si>
  <si>
    <t>IČ:</t>
  </si>
  <si>
    <t>01312774</t>
  </si>
  <si>
    <t>ČR - SPÚ, KPÚ pro Moravskoslezský kraj</t>
  </si>
  <si>
    <t>DIČ:</t>
  </si>
  <si>
    <t>Uchazeč:</t>
  </si>
  <si>
    <t>Vyplň údaj</t>
  </si>
  <si>
    <t>Projektant:</t>
  </si>
  <si>
    <t>29186404</t>
  </si>
  <si>
    <t>Hanousek s.r.o.,Barákova 2745/41, 796 01 Prostějov</t>
  </si>
  <si>
    <t>True</t>
  </si>
  <si>
    <t>Zpracovatel:</t>
  </si>
  <si>
    <t>Poznámka:</t>
  </si>
  <si>
    <t>Soupis prací je sestaven s využitím Cenové soustavy ÚRS - cenová soustava 01/2023.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</si>
  <si>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</si>
  <si>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</si>
  <si>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</si>
  <si>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</si>
  <si>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</si>
  <si>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</si>
  <si>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</si>
  <si>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</si>
  <si>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</si>
  <si>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</si>
  <si>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</si>
  <si>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</si>
  <si>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</si>
  <si>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</si>
  <si>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</si>
  <si>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</si>
  <si>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</si>
  <si>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</si>
  <si>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</si>
  <si>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</si>
  <si>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</si>
  <si>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</si>
  <si>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</si>
  <si>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</si>
  <si>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</si>
  <si>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</si>
  <si>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</si>
  <si>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</si>
  <si>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</si>
  <si>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</si>
  <si>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</si>
  <si>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</si>
  <si>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</si>
  <si>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</si>
  <si>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</si>
  <si>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</si>
  <si>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</si>
  <si>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</si>
  <si>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</si>
  <si>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01_1</t>
  </si>
  <si>
    <t>Polní cesta C7</t>
  </si>
  <si>
    <t>STA</t>
  </si>
  <si>
    <t>1</t>
  </si>
  <si>
    <t>{426d40ec-a061-47e1-b133-6499249a50db}</t>
  </si>
  <si>
    <t>2</t>
  </si>
  <si>
    <t>SO 01_2</t>
  </si>
  <si>
    <t>Výsadby</t>
  </si>
  <si>
    <t>{8cb2e384-ff2e-4827-b986-5db4d070d279}</t>
  </si>
  <si>
    <t>SO 01_3</t>
  </si>
  <si>
    <t>1. rok následné péče</t>
  </si>
  <si>
    <t>{d86ef746-353b-4f02-84f5-7bad742fd535}</t>
  </si>
  <si>
    <t>SO 01_4</t>
  </si>
  <si>
    <t>2. rok následné péče</t>
  </si>
  <si>
    <t>{ac121160-4648-4554-a914-f3f8a3fa5c0d}</t>
  </si>
  <si>
    <t>SO 01_5</t>
  </si>
  <si>
    <t>3. rok následné péče</t>
  </si>
  <si>
    <t>{3be23b0e-1ac8-4e53-a88a-de5d65d73882}</t>
  </si>
  <si>
    <t>SO 02</t>
  </si>
  <si>
    <t>Polní cesta C8</t>
  </si>
  <si>
    <t>{fe50c4ea-6036-4215-8de5-fe540bd5fa8c}</t>
  </si>
  <si>
    <t>SO 03</t>
  </si>
  <si>
    <t>Polní cesta C35</t>
  </si>
  <si>
    <t>{5b0fc417-d5ae-4f13-ae25-d663249bb937}</t>
  </si>
  <si>
    <t>KRYCÍ LIST SOUPISU PRACÍ</t>
  </si>
  <si>
    <t>Objekt:</t>
  </si>
  <si>
    <t>SO 01_1 - Polní cesta C7</t>
  </si>
  <si>
    <t>Ing. Jan Krč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</si>
  <si>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</si>
  <si>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</si>
  <si>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</si>
  <si>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</si>
  <si>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</si>
  <si>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</si>
  <si>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</si>
  <si>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</si>
  <si>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</si>
  <si>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</si>
  <si>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</si>
  <si>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</si>
  <si>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</si>
  <si>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</si>
  <si>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</si>
  <si>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</si>
  <si>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</si>
  <si>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</si>
  <si>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</si>
  <si>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</si>
  <si>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</si>
  <si>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</si>
  <si>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</si>
  <si>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</si>
  <si>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</si>
  <si>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</si>
  <si>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</si>
  <si>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</si>
  <si>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</si>
  <si>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</si>
  <si>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</si>
  <si>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</si>
  <si>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</si>
  <si>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</si>
  <si>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</si>
  <si>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</si>
  <si>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</si>
  <si>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</si>
  <si>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</si>
  <si>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</si>
  <si>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111151233</t>
  </si>
  <si>
    <t>Pokosení trávníku lučního pl do 10000 m2 s odvozem do 20 km ve svahu přes 1:2 do 1:1</t>
  </si>
  <si>
    <t>m2</t>
  </si>
  <si>
    <t>CS ÚRS 2023 01</t>
  </si>
  <si>
    <t>4</t>
  </si>
  <si>
    <t>156294854</t>
  </si>
  <si>
    <t>PP</t>
  </si>
  <si>
    <t>Pokosení trávníku při souvislé ploše přes 1000 do 10000 m2 lučního na svahu přes 1:2 do 1:1</t>
  </si>
  <si>
    <t>Online PSC</t>
  </si>
  <si>
    <t>https://podminky.urs.cz/item/CS_URS_2023_01/111151233</t>
  </si>
  <si>
    <t>VV</t>
  </si>
  <si>
    <t>Výkresy č. D.1.2, D.1.3., D.1.4., D.1.5., TZ</t>
  </si>
  <si>
    <t>Pokosení před a po osetí</t>
  </si>
  <si>
    <t>InR - násypy, zářezy</t>
  </si>
  <si>
    <t>(1530+1320)*2</t>
  </si>
  <si>
    <t>111151331</t>
  </si>
  <si>
    <t>Pokosení trávníku lučního pl přes 10000 m2 s odvozem do 20 km v rovině a svahu do 1:5</t>
  </si>
  <si>
    <t>-1394399212</t>
  </si>
  <si>
    <t>Pokosení trávníku při souvislé ploše přes 10000 m2 lučního v rovině nebo svahu do 1:5</t>
  </si>
  <si>
    <t>https://podminky.urs.cz/item/CS_URS_2023_01/111151331</t>
  </si>
  <si>
    <t>Pokosení před výstavbou cesty - plocha parcely mínus plocha stávající zpevněné cesty</t>
  </si>
  <si>
    <t>11548-3527</t>
  </si>
  <si>
    <t>Pokosení před osetím</t>
  </si>
  <si>
    <t xml:space="preserve">Plocha parcely mínus plocha nové cesty </t>
  </si>
  <si>
    <t>11548-8060</t>
  </si>
  <si>
    <t>Pokosení po osetí</t>
  </si>
  <si>
    <t>Plocha parcely mínus plocha nové cesty + krajnice</t>
  </si>
  <si>
    <t>11548-8060+3183*0,25</t>
  </si>
  <si>
    <t>Součet</t>
  </si>
  <si>
    <t>3</t>
  </si>
  <si>
    <t>111251103</t>
  </si>
  <si>
    <t>Odstranění křovin a stromů průměru kmene do 100 mm i s kořeny sklonu terénu do 1:5 z celkové plochy přes 500 m2 strojně</t>
  </si>
  <si>
    <t>-2120811131</t>
  </si>
  <si>
    <t>Odstranění křovin a stromů s odstraněním kořenů strojně průměru kmene do 100 mm v rovině nebo ve svahu sklonu terénu do 1:5, při celkové ploše přes 500 m2</t>
  </si>
  <si>
    <t>https://podminky.urs.cz/item/CS_URS_2023_01/111251103</t>
  </si>
  <si>
    <t>Výkresy č. D.1.2, TZ</t>
  </si>
  <si>
    <t>1565</t>
  </si>
  <si>
    <t>112151012</t>
  </si>
  <si>
    <t>Volné kácení stromů s rozřezáním a odvětvením D kmene přes 200 do 300 mm</t>
  </si>
  <si>
    <t>kus</t>
  </si>
  <si>
    <t>1573342980</t>
  </si>
  <si>
    <t>Pokácení stromu volné v celku s odřezáním kmene a s odvětvením průměru kmene přes 200 do 300 mm</t>
  </si>
  <si>
    <t>https://podminky.urs.cz/item/CS_URS_2023_01/112151012</t>
  </si>
  <si>
    <t>346</t>
  </si>
  <si>
    <t>Počet bude upřesněn po vytýčení parcely polní cesty</t>
  </si>
  <si>
    <t>5</t>
  </si>
  <si>
    <t>112151014</t>
  </si>
  <si>
    <t>Volné kácení stromů s rozřezáním a odvětvením D kmene přes 400 do 500 mm</t>
  </si>
  <si>
    <t>681741481</t>
  </si>
  <si>
    <t>Pokácení stromu volné v celku s odřezáním kmene a s odvětvením průměru kmene přes 400 do 500 mm</t>
  </si>
  <si>
    <t>https://podminky.urs.cz/item/CS_URS_2023_01/112151014</t>
  </si>
  <si>
    <t>27</t>
  </si>
  <si>
    <t>6</t>
  </si>
  <si>
    <t>112151016</t>
  </si>
  <si>
    <t>Volné kácení stromů s rozřezáním a odvětvením D kmene přes 600 do 700 mm</t>
  </si>
  <si>
    <t>-1845822221</t>
  </si>
  <si>
    <t>Pokácení stromu volné v celku s odřezáním kmene a s odvětvením průměru kmene přes 600 do 700 mm</t>
  </si>
  <si>
    <t>https://podminky.urs.cz/item/CS_URS_2023_01/112151016</t>
  </si>
  <si>
    <t>7</t>
  </si>
  <si>
    <t>112151018</t>
  </si>
  <si>
    <t>Volné kácení stromů s rozřezáním a odvětvením D kmene přes 800 do 900 mm</t>
  </si>
  <si>
    <t>-79802180</t>
  </si>
  <si>
    <t>Pokácení stromu volné v celku s odřezáním kmene a s odvětvením průměru kmene přes 800 do 900 mm</t>
  </si>
  <si>
    <t>https://podminky.urs.cz/item/CS_URS_2023_01/112151018</t>
  </si>
  <si>
    <t>8</t>
  </si>
  <si>
    <t>112151020</t>
  </si>
  <si>
    <t>Volné kácení stromů s rozřezáním a odvětvením D kmene přes 1000 do 1100 mm</t>
  </si>
  <si>
    <t>-1769346843</t>
  </si>
  <si>
    <t>Pokácení stromu volné v celku s odřezáním kmene a s odvětvením průměru kmene přes 1000 do 1100 mm</t>
  </si>
  <si>
    <t>https://podminky.urs.cz/item/CS_URS_2023_01/112151020</t>
  </si>
  <si>
    <t>9</t>
  </si>
  <si>
    <t>112155115</t>
  </si>
  <si>
    <t>Štěpkování stromků a větví v zapojeném porostu průměru kmene do 300 mm s naložením</t>
  </si>
  <si>
    <t>-1121889879</t>
  </si>
  <si>
    <t>Štěpkování s naložením na dopravní prostředek a odvozem do 20 km stromků a větví v zapojeném porostu, průměru kmene do 300 mm</t>
  </si>
  <si>
    <t>https://podminky.urs.cz/item/CS_URS_2023_01/112155115</t>
  </si>
  <si>
    <t>10</t>
  </si>
  <si>
    <t>112155121</t>
  </si>
  <si>
    <t>Štěpkování stromků a větví v zapojeném porostu průměru kmene přes 300 do 500 mm s naložením</t>
  </si>
  <si>
    <t>-1586033782</t>
  </si>
  <si>
    <t>Štěpkování s naložením na dopravní prostředek a odvozem do 20 km stromků a větví v zapojeném porostu, průměru kmene přes 300 do 500 mm</t>
  </si>
  <si>
    <t>https://podminky.urs.cz/item/CS_URS_2023_01/112155121</t>
  </si>
  <si>
    <t>11</t>
  </si>
  <si>
    <t>112155125</t>
  </si>
  <si>
    <t>Štěpkování stromků a větví v zapojeném porostu průměru kmene přes 500 do 700 mm s naložením</t>
  </si>
  <si>
    <t>-1452890121</t>
  </si>
  <si>
    <t>Štěpkování s naložením na dopravní prostředek a odvozem do 20 km stromků a větví v zapojeném porostu, průměru kmene přes 500 do 700 mm</t>
  </si>
  <si>
    <t>https://podminky.urs.cz/item/CS_URS_2023_01/112155125</t>
  </si>
  <si>
    <t>3+1+1</t>
  </si>
  <si>
    <t>12</t>
  </si>
  <si>
    <t>112155311</t>
  </si>
  <si>
    <t>Štěpkování keřového porostu středně hustého s naložením</t>
  </si>
  <si>
    <t>2009774697</t>
  </si>
  <si>
    <t>Štěpkování s naložením na dopravní prostředek a odvozem do 20 km keřového porostu středně hustého</t>
  </si>
  <si>
    <t>https://podminky.urs.cz/item/CS_URS_2023_01/112155311</t>
  </si>
  <si>
    <t>Výkresy č. D.1.2., TZ</t>
  </si>
  <si>
    <t>13</t>
  </si>
  <si>
    <t>112201112</t>
  </si>
  <si>
    <t>Odstranění pařezů D přes 0,2 do 0,3 m v rovině a svahu do 1:5 s odklizením do 20 m a zasypáním jámy</t>
  </si>
  <si>
    <t>-2082811388</t>
  </si>
  <si>
    <t>Odstranění pařezu v rovině nebo na svahu do 1:5 o průměru pařezu na řezné ploše přes 200 do 300 mm</t>
  </si>
  <si>
    <t>https://podminky.urs.cz/item/CS_URS_2023_01/112201112</t>
  </si>
  <si>
    <t>14</t>
  </si>
  <si>
    <t>112201114</t>
  </si>
  <si>
    <t>Odstranění pařezů D přes 0,4 do 0,5 m v rovině a svahu do 1:5 s odklizením do 20 m a zasypáním jámy</t>
  </si>
  <si>
    <t>-2097925277</t>
  </si>
  <si>
    <t>Odstranění pařezu v rovině nebo na svahu do 1:5 o průměru pařezu na řezné ploše přes 400 do 500 mm</t>
  </si>
  <si>
    <t>https://podminky.urs.cz/item/CS_URS_2023_01/112201114</t>
  </si>
  <si>
    <t>112201116</t>
  </si>
  <si>
    <t>Odstranění pařezů D přes 0,6 do 0,7 m v rovině a svahu do 1:5 s odklizením do 20 m a zasypáním jámy</t>
  </si>
  <si>
    <t>1537605008</t>
  </si>
  <si>
    <t>Odstranění pařezu v rovině nebo na svahu do 1:5 o průměru pařezu na řezné ploše přes 600 do 700 mm</t>
  </si>
  <si>
    <t>https://podminky.urs.cz/item/CS_URS_2023_01/112201116</t>
  </si>
  <si>
    <t>16</t>
  </si>
  <si>
    <t>112201118</t>
  </si>
  <si>
    <t>Odstranění pařezů D přes 0,8 do 0,9 m v rovině a svahu do 1:5 s odklizením do 20 m a zasypáním jámy</t>
  </si>
  <si>
    <t>268757699</t>
  </si>
  <si>
    <t>Odstranění pařezu v rovině nebo na svahu do 1:5 o průměru pařezu na řezné ploše přes 800 do 900 mm</t>
  </si>
  <si>
    <t>https://podminky.urs.cz/item/CS_URS_2023_01/112201118</t>
  </si>
  <si>
    <t>17</t>
  </si>
  <si>
    <t>112201120</t>
  </si>
  <si>
    <t>Odstranění pařezů D přes 1,0 do 1,1 m v rovině a svahu do 1:5 s odklizením do 20 m a zasypáním jámy</t>
  </si>
  <si>
    <t>-623947724</t>
  </si>
  <si>
    <t>Odstranění pařezu v rovině nebo na svahu do 1:5 o průměru pařezu na řezné ploše přes 1000 do 1100 mm</t>
  </si>
  <si>
    <t>https://podminky.urs.cz/item/CS_URS_2023_01/112201120</t>
  </si>
  <si>
    <t>18</t>
  </si>
  <si>
    <t>112211111</t>
  </si>
  <si>
    <t>Spálení pařezu D do 0,3 m</t>
  </si>
  <si>
    <t>1293131716</t>
  </si>
  <si>
    <t>Spálení pařezů na hromadách průměru přes 0,10 do 0,30 m</t>
  </si>
  <si>
    <t>https://podminky.urs.cz/item/CS_URS_2023_01/112211111</t>
  </si>
  <si>
    <t>19</t>
  </si>
  <si>
    <t>112211112</t>
  </si>
  <si>
    <t>Spálení pařezu D do 0,5 m</t>
  </si>
  <si>
    <t>-1033105244</t>
  </si>
  <si>
    <t>Spálení pařezů na hromadách průměru přes 0,30 do 0,50 m</t>
  </si>
  <si>
    <t>https://podminky.urs.cz/item/CS_URS_2023_01/112211112</t>
  </si>
  <si>
    <t>20</t>
  </si>
  <si>
    <t>112211113</t>
  </si>
  <si>
    <t>Spálení pařezu D do 1,0 m</t>
  </si>
  <si>
    <t>-815840625</t>
  </si>
  <si>
    <t>Spálení pařezů na hromadách průměru přes 0,50 do 1,00 m</t>
  </si>
  <si>
    <t>https://podminky.urs.cz/item/CS_URS_2023_01/112211113</t>
  </si>
  <si>
    <t>3+1</t>
  </si>
  <si>
    <t>112211114</t>
  </si>
  <si>
    <t>Spálení pařezu D přes 1,0 m</t>
  </si>
  <si>
    <t>1812959628</t>
  </si>
  <si>
    <t>Spálení pařezů na hromadách průměru přes 1,00 m</t>
  </si>
  <si>
    <t>https://podminky.urs.cz/item/CS_URS_2023_01/112211114</t>
  </si>
  <si>
    <t>22</t>
  </si>
  <si>
    <t>113107223</t>
  </si>
  <si>
    <t>Odstranění podkladu z kameniva drceného tl přes 200 do 300 mm strojně pl přes 200 m2</t>
  </si>
  <si>
    <t>948451738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</si>
  <si>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</si>
  <si>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https://podminky.urs.cz/item/CS_URS_2023_01/113107223</t>
  </si>
  <si>
    <t>Odstranění konstrukce stávající polní cesty - průměrná tl. 30 cm</t>
  </si>
  <si>
    <t>3527</t>
  </si>
  <si>
    <t>23</t>
  </si>
  <si>
    <t>121151123</t>
  </si>
  <si>
    <t>Sejmutí ornice plochy přes 500 m2 tl vrstvy do 200 mm strojně</t>
  </si>
  <si>
    <t>-1489661244</t>
  </si>
  <si>
    <t>Sejmutí ornice strojně při souvislé ploše přes 500 m2, tl. vrstvy do 200 mm</t>
  </si>
  <si>
    <t>https://podminky.urs.cz/item/CS_URS_2023_01/121151123</t>
  </si>
  <si>
    <t>Sejmutí ornice tl. 20 cm</t>
  </si>
  <si>
    <t>Plocha nové cesty mínus stávající cesta</t>
  </si>
  <si>
    <t>8060-3527</t>
  </si>
  <si>
    <t>24</t>
  </si>
  <si>
    <t>122252206</t>
  </si>
  <si>
    <t>Odkopávky a prokopávky nezapažené pro silnice a dálnice v hornině třídy těžitelnosti I objem do 5000 m3 strojně</t>
  </si>
  <si>
    <t>m3</t>
  </si>
  <si>
    <t>1397190601</t>
  </si>
  <si>
    <t>Odkopávky a prokopávky nezapažené pro silnice a dálnice strojně v hornině třídy těžitelnosti I přes 1 000 do 5 000 m3</t>
  </si>
  <si>
    <t>https://podminky.urs.cz/item/CS_URS_2023_01/122252206</t>
  </si>
  <si>
    <t>InR mínus odtěžení stávající cesty, sejmutí ornice a podélná drenáž</t>
  </si>
  <si>
    <t>3620-3527*0,3-(8060-3527)*0,2-482,5</t>
  </si>
  <si>
    <t>Propustek P2 km 0.267 50</t>
  </si>
  <si>
    <t>Propustek P1 km 0.428 00</t>
  </si>
  <si>
    <t>Propustek P16 km 0.445 00</t>
  </si>
  <si>
    <t>Propustek P17 km 0.549 00</t>
  </si>
  <si>
    <t>Propustek P19 km 0.829 00</t>
  </si>
  <si>
    <t>25</t>
  </si>
  <si>
    <t>132251104</t>
  </si>
  <si>
    <t>Hloubení rýh nezapažených š do 800 mm v hornině třídy těžitelnosti I skupiny 3 objem přes 100 m3 strojně</t>
  </si>
  <si>
    <t>-1792442925</t>
  </si>
  <si>
    <t>Hloubení nezapažených rýh šířky do 800 mm strojně s urovnáním dna do předepsaného profilu a spádu v hornině třídy těžitelnosti I skupiny 3 přes 100 m3</t>
  </si>
  <si>
    <t>https://podminky.urs.cz/item/CS_URS_2023_01/132251104</t>
  </si>
  <si>
    <t>Hloubení rýhy podélné drenáže</t>
  </si>
  <si>
    <t>InR</t>
  </si>
  <si>
    <t>482,5</t>
  </si>
  <si>
    <t>Propustek P2 km 0.267 50 - betonový práh, čelo</t>
  </si>
  <si>
    <t>1,2*0,3*0,8+0,7*2,1*1,5</t>
  </si>
  <si>
    <t>Propustek P1 km 0.428 00 - betonové prahy, čelo</t>
  </si>
  <si>
    <t>1,6*0,3*0,8+2,46*0,3*0,8+0,7*2,7*1</t>
  </si>
  <si>
    <t>Propustek P16 km 0.445 00 - betonové prahy, čelo</t>
  </si>
  <si>
    <t>(0,79*2+1,9)*0,3*0,8+2,935*0,3*0,8+0,7*2,1*1</t>
  </si>
  <si>
    <t>Propustek P17 km 0.549 00 - betonový práh, čela</t>
  </si>
  <si>
    <t>4,7*0,3*0,8+0,7*1,75*4,2+0,7*2*3,2</t>
  </si>
  <si>
    <t>26</t>
  </si>
  <si>
    <t>132251253</t>
  </si>
  <si>
    <t>Hloubení rýh nezapažených š do 2000 mm v hornině třídy těžitelnosti I skupiny 3 objem do 100 m3 strojně</t>
  </si>
  <si>
    <t>-1219878668</t>
  </si>
  <si>
    <t>Hloubení nezapažených rýh šířky přes 800 do 2 000 mm strojně s urovnáním dna do předepsaného profilu a spádu v hornině třídy těžitelnosti I skupiny 3 přes 50 do 100 m3</t>
  </si>
  <si>
    <t>https://podminky.urs.cz/item/CS_URS_2023_01/132251253</t>
  </si>
  <si>
    <t>Výkresy č. D.1.2, D.1.3., D.1.4., D.1.5., D.1.12., TZ</t>
  </si>
  <si>
    <t>Zasakovací jímky, km 0.370 00, km 0.530 00, km 0.572 00, km 0.618 00, km 1.070 00, km 1.471 50</t>
  </si>
  <si>
    <t>5*(3*1*2,5)+1*(3*2*2,5)</t>
  </si>
  <si>
    <t>162201411</t>
  </si>
  <si>
    <t>Vodorovné přemístění kmenů stromů listnatých do 1 km D kmene přes 100 do 300 mm</t>
  </si>
  <si>
    <t>115469909</t>
  </si>
  <si>
    <t>Vodorovné přemístění větví, kmenů nebo pařezů s naložením, složením a dopravou do 1000 m kmenů stromů listnatých, průměru přes 100 do 300 mm</t>
  </si>
  <si>
    <t>https://podminky.urs.cz/item/CS_URS_2023_01/162201411</t>
  </si>
  <si>
    <t>28</t>
  </si>
  <si>
    <t>162201412</t>
  </si>
  <si>
    <t>Vodorovné přemístění kmenů stromů listnatých do 1 km D kmene přes 300 do 500 mm</t>
  </si>
  <si>
    <t>694899762</t>
  </si>
  <si>
    <t>Vodorovné přemístění větví, kmenů nebo pařezů s naložením, složením a dopravou do 1000 m kmenů stromů listnatých, průměru přes 300 do 500 mm</t>
  </si>
  <si>
    <t>https://podminky.urs.cz/item/CS_URS_2023_01/162201412</t>
  </si>
  <si>
    <t>29</t>
  </si>
  <si>
    <t>162201413</t>
  </si>
  <si>
    <t>Vodorovné přemístění kmenů stromů listnatých do 1 km D kmene přes 500 do 700 mm</t>
  </si>
  <si>
    <t>-803733130</t>
  </si>
  <si>
    <t>Vodorovné přemístění větví, kmenů nebo pařezů s naložením, složením a dopravou do 1000 m kmenů stromů listnatých, průměru přes 500 do 700 mm</t>
  </si>
  <si>
    <t>https://podminky.urs.cz/item/CS_URS_2023_01/162201413</t>
  </si>
  <si>
    <t>30</t>
  </si>
  <si>
    <t>162201414</t>
  </si>
  <si>
    <t>Vodorovné přemístění kmenů stromů listnatých do 1 km D kmene přes 700 do 900 mm</t>
  </si>
  <si>
    <t>620966221</t>
  </si>
  <si>
    <t>Vodorovné přemístění větví, kmenů nebo pařezů s naložením, složením a dopravou do 1000 m kmenů stromů listnatých, průměru přes 700 do 900 mm</t>
  </si>
  <si>
    <t>https://podminky.urs.cz/item/CS_URS_2023_01/162201414</t>
  </si>
  <si>
    <t>31</t>
  </si>
  <si>
    <t>162201421</t>
  </si>
  <si>
    <t>Vodorovné přemístění pařezů do 1 km D přes 100 do 300 mm</t>
  </si>
  <si>
    <t>-1945698197</t>
  </si>
  <si>
    <t>Vodorovné přemístění větví, kmenů nebo pařezů s naložením, složením a dopravou do 1000 m pařezů kmenů, průměru přes 100 do 300 mm</t>
  </si>
  <si>
    <t>https://podminky.urs.cz/item/CS_URS_2023_01/162201421</t>
  </si>
  <si>
    <t>32</t>
  </si>
  <si>
    <t>162201422</t>
  </si>
  <si>
    <t>Vodorovné přemístění pařezů do 1 km D přes 300 do 500 mm</t>
  </si>
  <si>
    <t>623961328</t>
  </si>
  <si>
    <t>Vodorovné přemístění větví, kmenů nebo pařezů s naložením, složením a dopravou do 1000 m pařezů kmenů, průměru přes 300 do 500 mm</t>
  </si>
  <si>
    <t>https://podminky.urs.cz/item/CS_URS_2023_01/162201422</t>
  </si>
  <si>
    <t>33</t>
  </si>
  <si>
    <t>162201423</t>
  </si>
  <si>
    <t>Vodorovné přemístění pařezů do 1 km D přes 500 do 700 mm</t>
  </si>
  <si>
    <t>-1787066180</t>
  </si>
  <si>
    <t>Vodorovné přemístění větví, kmenů nebo pařezů s naložením, složením a dopravou do 1000 m pařezů kmenů, průměru přes 500 do 700 mm</t>
  </si>
  <si>
    <t>https://podminky.urs.cz/item/CS_URS_2023_01/162201423</t>
  </si>
  <si>
    <t>34</t>
  </si>
  <si>
    <t>162201424</t>
  </si>
  <si>
    <t>Vodorovné přemístění pařezů do 1 km D přes 700 do 900 mm</t>
  </si>
  <si>
    <t>-2025519167</t>
  </si>
  <si>
    <t>Vodorovné přemístění větví, kmenů nebo pařezů s naložením, složením a dopravou do 1000 m pařezů kmenů, průměru přes 700 do 900 mm</t>
  </si>
  <si>
    <t>https://podminky.urs.cz/item/CS_URS_2023_01/162201424</t>
  </si>
  <si>
    <t>35</t>
  </si>
  <si>
    <t>162201510</t>
  </si>
  <si>
    <t>Vodorovné přemístění kmenů stromů listnatých do 1 km D kmene přes 900 do 1100 mm</t>
  </si>
  <si>
    <t>-725761984</t>
  </si>
  <si>
    <t>Vodorovné přemístění větví, kmenů nebo pařezů s naložením, složením a dopravou do 1000 m kmenů stromů listnatých, průměru přes 900 do 1100 mm</t>
  </si>
  <si>
    <t>https://podminky.urs.cz/item/CS_URS_2023_01/162201510</t>
  </si>
  <si>
    <t>36</t>
  </si>
  <si>
    <t>162201520</t>
  </si>
  <si>
    <t>Vodorovné přemístění pařezů do 1 km D přes 900 do 1100 mm</t>
  </si>
  <si>
    <t>-645981472</t>
  </si>
  <si>
    <t>Vodorovné přemístění větví, kmenů nebo pařezů s naložením, složením a dopravou do 1000 m pařezů kmenů, průměru přes 900 do 1100 mm</t>
  </si>
  <si>
    <t>https://podminky.urs.cz/item/CS_URS_2023_01/162201520</t>
  </si>
  <si>
    <t>37</t>
  </si>
  <si>
    <t>162351104</t>
  </si>
  <si>
    <t>Vodorovné přemístění přes 500 do 1000 m výkopku/sypaniny z horniny třídy těžitelnosti I skupiny 1 až 3</t>
  </si>
  <si>
    <t>663054852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</si>
  <si>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</si>
  <si>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https://podminky.urs.cz/item/CS_URS_2023_01/162351104</t>
  </si>
  <si>
    <t>Vodorovný přesun na mezideponii (p.č. 1451)</t>
  </si>
  <si>
    <t xml:space="preserve">Ornice pro ozelenění + ornice potřebná pro cestu C8 </t>
  </si>
  <si>
    <t>(1530+1320)*0,1+7</t>
  </si>
  <si>
    <t>Zemina pro zpětné zásypy a zásyp zasakovacích jímek</t>
  </si>
  <si>
    <t>290+125+10,5</t>
  </si>
  <si>
    <t xml:space="preserve">Vodorovný přesun z mezideponie zpět do stavby polní cesty </t>
  </si>
  <si>
    <t>Zemina pro zpětné zásypy</t>
  </si>
  <si>
    <t>38</t>
  </si>
  <si>
    <t>162751117</t>
  </si>
  <si>
    <t>Vodorovné přemístění přes 9 000 do 10000 m výkopku/sypaniny z horniny třídy těžitelnosti I skupiny 1 až 3</t>
  </si>
  <si>
    <t>2045000193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</si>
  <si>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</si>
  <si>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</si>
  <si>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Vodorovný přesun na skládku zeminy - Frýdecká skládka a.s. (vzdálenost od těžiště polní cesty 20 km)</t>
  </si>
  <si>
    <t>Odkopávky</t>
  </si>
  <si>
    <t>1202,8</t>
  </si>
  <si>
    <t>Ornice - ozelenění - zpětné zásypy - odvoz do cesty C8</t>
  </si>
  <si>
    <t>4533*0,2-(1530+1320)*0,1-290-125-10,5-7</t>
  </si>
  <si>
    <t xml:space="preserve">Materiál odtěžené stávající polní cesty </t>
  </si>
  <si>
    <t>3527*0,3</t>
  </si>
  <si>
    <t>Výkopek z rýh</t>
  </si>
  <si>
    <t>501,62+52,5</t>
  </si>
  <si>
    <t>39</t>
  </si>
  <si>
    <t>162751119</t>
  </si>
  <si>
    <t>Příplatek k vodorovnému přemístění výkopku/sypaniny z horniny třídy těžitelnosti I skupiny 1 až 3 ZKD 1000 m přes 10000 m</t>
  </si>
  <si>
    <t>-2117903804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</si>
  <si>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</si>
  <si>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</si>
  <si>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1202,8*(20-10)</t>
  </si>
  <si>
    <t>(4533*0,2-(1530+1320)*0,1-290-125-10,5-7)*(20-10)</t>
  </si>
  <si>
    <t>3527*0,3*(20-10)</t>
  </si>
  <si>
    <t>(501,62+52,5)*(20-10)</t>
  </si>
  <si>
    <t>40</t>
  </si>
  <si>
    <t>167151111</t>
  </si>
  <si>
    <t>Nakládání výkopku z hornin třídy těžitelnosti I skupiny 1 až 3 přes 100 m3</t>
  </si>
  <si>
    <t>-409883848</t>
  </si>
  <si>
    <t>Nakládání, skládání a překládání neulehlého výkopku nebo sypaniny strojně nakládání, množství přes 100 m3, z hornin třídy těžitelnosti I, skupiny 1 až 3</t>
  </si>
  <si>
    <t>https://podminky.urs.cz/item/CS_URS_2023_01/167151111</t>
  </si>
  <si>
    <t>Zpětný zásyp</t>
  </si>
  <si>
    <t>Nakládání ornice pro ozelenění a odvoz do polní cesty C8</t>
  </si>
  <si>
    <t>Nakládání ostatního výkopku je obsaženo v položkách výkopových prací</t>
  </si>
  <si>
    <t>41</t>
  </si>
  <si>
    <t>171151103</t>
  </si>
  <si>
    <t>Uložení sypaniny z hornin soudržných do násypů zhutněných strojně</t>
  </si>
  <si>
    <t>-307866018</t>
  </si>
  <si>
    <t>Uložení sypanin do násypů strojně s rozprostřením sypaniny ve vrstvách a s hrubým urovnáním zhutněných z hornin soudržných jakékoliv třídy těžitelnosti</t>
  </si>
  <si>
    <t>https://podminky.urs.cz/item/CS_URS_2023_01/171151103</t>
  </si>
  <si>
    <t>Urovnání 0,5 m za krajnici do hl. 0,4 m - 1,44 m3</t>
  </si>
  <si>
    <t>23 x sjezd</t>
  </si>
  <si>
    <t>23*1,44</t>
  </si>
  <si>
    <t>42</t>
  </si>
  <si>
    <t>M</t>
  </si>
  <si>
    <t>583439590</t>
  </si>
  <si>
    <t>kamenivo drcené hrubé frakce 32/63</t>
  </si>
  <si>
    <t>t</t>
  </si>
  <si>
    <t>1274540505</t>
  </si>
  <si>
    <t>Urovnání 0,5 m za krajnici do hl. 0,4 m - 1,44 m3 - 23 x sjezd</t>
  </si>
  <si>
    <t>23*1,44*1,85</t>
  </si>
  <si>
    <t>43</t>
  </si>
  <si>
    <t>171152111</t>
  </si>
  <si>
    <t>Uložení sypaniny z hornin nesoudržných a sypkých do násypů zhutněných v aktivní zóně silnic a dálnic</t>
  </si>
  <si>
    <t>-1518714850</t>
  </si>
  <si>
    <t>Uložení sypaniny do zhutněných násypů pro silnice, dálnice a letiště s rozprostřením sypaniny ve vrstvách, s hrubým urovnáním a uzavřením povrchu násypu z hornin nesoudržných sypkých v aktivní zóně</t>
  </si>
  <si>
    <t>https://podminky.urs.cz/item/CS_URS_2023_01/171152111</t>
  </si>
  <si>
    <t>Doplnění pláně pod odstranění stávající konstrukce cesty</t>
  </si>
  <si>
    <t>140</t>
  </si>
  <si>
    <t>44</t>
  </si>
  <si>
    <t>171201221</t>
  </si>
  <si>
    <t>Poplatek za uložení na skládce (skládkovné) zeminy a kamení kód odpadu 17 05 04</t>
  </si>
  <si>
    <t>-818194190</t>
  </si>
  <si>
    <t>Poplatek za uložení stavebního odpadu na skládce (skládkovné) zeminy a kamení zatříděného do Katalogu odpadů pod kódem 17 05 04</t>
  </si>
  <si>
    <t>https://podminky.urs.cz/item/CS_URS_2023_01/171201221</t>
  </si>
  <si>
    <t>1202,8*1,8</t>
  </si>
  <si>
    <t>(4533*0,2-(1530+1320)*0,1-290-125-10,5-7)*1,8</t>
  </si>
  <si>
    <t>3527*0,3*1,8</t>
  </si>
  <si>
    <t>(501,62+52,5)*1,8</t>
  </si>
  <si>
    <t>45</t>
  </si>
  <si>
    <t>174101101</t>
  </si>
  <si>
    <t>Zásyp jam, šachet rýh nebo kolem objektů sypaninou se zhutněním</t>
  </si>
  <si>
    <t>-310122875</t>
  </si>
  <si>
    <t>Zásyp sypaninou z jakékoliv horniny strojně s uložením výkopku ve vrstvách se zhutněním jam, šachet, rýh nebo kolem objektů v těchto vykopávkách</t>
  </si>
  <si>
    <t>https://podminky.urs.cz/item/CS_URS_2023_01/174101101</t>
  </si>
  <si>
    <t>Výkresy č. D.1.2, D.1.3., D.1.4., D.1.5., D.1.6., D.1.7., D.1.8., D.1.9., D.1.10., D.1.11., D.1.12., TZ</t>
  </si>
  <si>
    <t>Zpětný zásyp po odkopu na pláň - výpočet z příčných řezů</t>
  </si>
  <si>
    <t>290</t>
  </si>
  <si>
    <t>Propustek P2 - štěrkový přechodový klín</t>
  </si>
  <si>
    <t>0,75*(3,5+3,5)</t>
  </si>
  <si>
    <t>Propustek P1 - štěrkový přechodový klín</t>
  </si>
  <si>
    <t>0,75*(5+5)</t>
  </si>
  <si>
    <t>Propustek P16 - štěrkový přechodový klín</t>
  </si>
  <si>
    <t>Propustek P17 - štěrkový přechodový klín</t>
  </si>
  <si>
    <t>0,75*(3+3)</t>
  </si>
  <si>
    <t>Propustek P19 - štěrkový přechodový klín</t>
  </si>
  <si>
    <t>Zasypání zasakovacích jímek</t>
  </si>
  <si>
    <t>5*3*1*0,5+1*3*2*0,5</t>
  </si>
  <si>
    <t>125</t>
  </si>
  <si>
    <t>46</t>
  </si>
  <si>
    <t>58344197</t>
  </si>
  <si>
    <t>štěrkodrť frakce 0/63</t>
  </si>
  <si>
    <t>-1697226550</t>
  </si>
  <si>
    <t>140*1,85</t>
  </si>
  <si>
    <t>0,75*(3,5+3,5)*1,85</t>
  </si>
  <si>
    <t>0,75*(5+5)*1,85</t>
  </si>
  <si>
    <t>0,75*(3+3)*1,85</t>
  </si>
  <si>
    <t>47</t>
  </si>
  <si>
    <t>181102302</t>
  </si>
  <si>
    <t>Úprava pláně pro silnice a dálnice v zářezech se zhutněním</t>
  </si>
  <si>
    <t>1698957336</t>
  </si>
  <si>
    <t>Úprava pláně na stavbách silnic a dálnic strojně v zářezech mimo skalních se zhutněním</t>
  </si>
  <si>
    <t>https://podminky.urs.cz/item/CS_URS_2023_01/181102302</t>
  </si>
  <si>
    <t>InR 7030 m2</t>
  </si>
  <si>
    <t>7030</t>
  </si>
  <si>
    <t>Sjezdy a rozšíření</t>
  </si>
  <si>
    <t>ZU+sjezd km 0.007 00 vpravo</t>
  </si>
  <si>
    <t>sjezd km 0.023 00 vlevo, 0.121 00 vlevo, 0.158 00 vpravo, km 0.290 00 vpravo, km 0.322 00 vpravo, km 0.362 00 vpravo, km 0.420 00 vlevo</t>
  </si>
  <si>
    <t>7*5</t>
  </si>
  <si>
    <t>sjezd km 0.471 00 vpravo, km 0.515 00 vpravo, km 0.529 00, km 0.542 00 vlevo, km 0.565 00 vpravo, km 0.610 vlevo, km 0.870 vpravo</t>
  </si>
  <si>
    <t>sjezd km 0.955 00 vpravo, km 1.030 00 vpravo, km 1.031 00 vlevo, km 1.047 00 vpravo, km 1.048 00 vlevo, km 1.282 00 vlevo</t>
  </si>
  <si>
    <t>60+5*5</t>
  </si>
  <si>
    <t>sjezd km 1.580 00 vpravo, km 1.582 00 vlevo</t>
  </si>
  <si>
    <t>2*5</t>
  </si>
  <si>
    <t>48</t>
  </si>
  <si>
    <t>181151311</t>
  </si>
  <si>
    <t>Plošná úprava terénu přes 500 m2 zemina skupiny 1 až 4 nerovnosti přes 50 do 100 mm v rovinně a svahu do 1:5</t>
  </si>
  <si>
    <t>647427905</t>
  </si>
  <si>
    <t>Plošná úprava terénu v zemině skupiny 1 až 4 s urovnáním povrchu bez doplnění ornice souvislé plochy přes 500 m2 při nerovnostech terénu přes 50 do 100 mm v rovině nebo na svahu do 1:5</t>
  </si>
  <si>
    <t>https://podminky.urs.cz/item/CS_URS_2023_01/181151311</t>
  </si>
  <si>
    <t>Plocha pro založení trávníku</t>
  </si>
  <si>
    <t>49</t>
  </si>
  <si>
    <t>181451121</t>
  </si>
  <si>
    <t>Založení lučního trávníku výsevem pl přes 1000 m2 v rovině a ve svahu do 1:5</t>
  </si>
  <si>
    <t>-845197231</t>
  </si>
  <si>
    <t>Založení trávníku na půdě předem připravené plochy přes 1000 m2 výsevem včetně utažení lučního v rovině nebo na svahu do 1:5</t>
  </si>
  <si>
    <t>https://podminky.urs.cz/item/CS_URS_2023_01/181451121</t>
  </si>
  <si>
    <t>Krajnice</t>
  </si>
  <si>
    <t>3183*0,25</t>
  </si>
  <si>
    <t>50</t>
  </si>
  <si>
    <t>00572472</t>
  </si>
  <si>
    <t>osivo směs travní krajinná-rovinná</t>
  </si>
  <si>
    <t>kg</t>
  </si>
  <si>
    <t>-1898524154</t>
  </si>
  <si>
    <t>6381,42679109668*0,015 'Přepočtené koeficientem množství</t>
  </si>
  <si>
    <t>51</t>
  </si>
  <si>
    <t>181451123</t>
  </si>
  <si>
    <t>Založení lučního trávníku výsevem pl přes 1000 m2 ve svahu přes 1:2 do 1:1</t>
  </si>
  <si>
    <t>-642731018</t>
  </si>
  <si>
    <t>Založení trávníku na půdě předem připravené plochy přes 1000 m2 výsevem včetně utažení lučního na svahu přes 1:2 do 1:1</t>
  </si>
  <si>
    <t>https://podminky.urs.cz/item/CS_URS_2023_01/181451123</t>
  </si>
  <si>
    <t>1530+1320</t>
  </si>
  <si>
    <t>52</t>
  </si>
  <si>
    <t>00572474</t>
  </si>
  <si>
    <t>osivo směs travní krajinná-svahová</t>
  </si>
  <si>
    <t>-628086507</t>
  </si>
  <si>
    <t>2850*0,03 'Přepočtené koeficientem množství</t>
  </si>
  <si>
    <t>53</t>
  </si>
  <si>
    <t>182151111</t>
  </si>
  <si>
    <t>Svahování v zářezech v hornině třídy těžitelnosti I skupiny 1 až 3 strojně</t>
  </si>
  <si>
    <t>-1969406152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</si>
  <si>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</si>
  <si>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https://podminky.urs.cz/item/CS_URS_2023_01/182151111</t>
  </si>
  <si>
    <t>1320</t>
  </si>
  <si>
    <t>54</t>
  </si>
  <si>
    <t>182201101</t>
  </si>
  <si>
    <t>Svahování násypů strojně</t>
  </si>
  <si>
    <t>343243262</t>
  </si>
  <si>
    <t>Svahování trvalých svahů do projektovaných profilů strojně s potřebným přemístěním výkopku při svahování násypů v jakékoliv hornině</t>
  </si>
  <si>
    <t>https://podminky.urs.cz/item/CS_URS_2023_01/182201101</t>
  </si>
  <si>
    <t>1530</t>
  </si>
  <si>
    <t>55</t>
  </si>
  <si>
    <t>182301131</t>
  </si>
  <si>
    <t>Rozprostření ornice pl přes 500 m2 ve svahu nad 1:5 tl vrstvy do 200 mm strojně</t>
  </si>
  <si>
    <t>1631762692</t>
  </si>
  <si>
    <t>Rozprostření a urovnání ornice ve svahu sklonu přes 1:5 strojně při souvislé ploše přes 500 m2, tl. vrstvy do 200 mm</t>
  </si>
  <si>
    <t>https://podminky.urs.cz/item/CS_URS_2023_01/182301131</t>
  </si>
  <si>
    <t>56</t>
  </si>
  <si>
    <t>183403115</t>
  </si>
  <si>
    <t>Obdělání půdy kultivátorováním ve svahu přes 1:5 do 1:2</t>
  </si>
  <si>
    <t>-712935820</t>
  </si>
  <si>
    <t>Obdělání půdy kultivátorováním na svahu přes 1:5 do 1:2</t>
  </si>
  <si>
    <t>https://podminky.urs.cz/item/CS_URS_2023_01/183403115</t>
  </si>
  <si>
    <t>57</t>
  </si>
  <si>
    <t>183403161</t>
  </si>
  <si>
    <t>Obdělání půdy válením v rovině a svahu do 1:5</t>
  </si>
  <si>
    <t>1437056852</t>
  </si>
  <si>
    <t>Obdělání půdy válením v rovině nebo na svahu do 1:5</t>
  </si>
  <si>
    <t>https://podminky.urs.cz/item/CS_URS_2023_01/183403161</t>
  </si>
  <si>
    <t>58</t>
  </si>
  <si>
    <t>183551513</t>
  </si>
  <si>
    <t>Úprava půdy kombinátorem do 0,15 m ploch do 5 ha sklonu do 5</t>
  </si>
  <si>
    <t>ha</t>
  </si>
  <si>
    <t>-620504162</t>
  </si>
  <si>
    <t>Úprava zemědělské půdy - orba kombinátorem, hl. do 0,15 m, na ploše jednotlivě do 5 ha, o sklonu do 5°</t>
  </si>
  <si>
    <t>https://podminky.urs.cz/item/CS_URS_2023_01/183551513</t>
  </si>
  <si>
    <t>(11548-8060)/10000</t>
  </si>
  <si>
    <t>59</t>
  </si>
  <si>
    <t>184853511</t>
  </si>
  <si>
    <t>Chemické odplevelení před založením kultury nad 20 m2 postřikem na široko v rovině a svahu do 1:5 strojně</t>
  </si>
  <si>
    <t>1272554376</t>
  </si>
  <si>
    <t>Chemické odplevelení půdy před založením kultury, trávníku nebo zpevněných ploch strojně o výměře jednotlivě přes 20 m2 postřikem na široko v rovině nebo na svahu do 1:5</t>
  </si>
  <si>
    <t>https://podminky.urs.cz/item/CS_URS_2023_01/184853511</t>
  </si>
  <si>
    <t xml:space="preserve">Plocha parcely mínus plocha stávající cesty </t>
  </si>
  <si>
    <t>60</t>
  </si>
  <si>
    <t>25234001</t>
  </si>
  <si>
    <t>herbicid totální systémový neselektivní</t>
  </si>
  <si>
    <t>litr</t>
  </si>
  <si>
    <t>1978758882</t>
  </si>
  <si>
    <t>(11548-3527)/10000*5</t>
  </si>
  <si>
    <t>Zaokrouhlení na litry</t>
  </si>
  <si>
    <t>0,989</t>
  </si>
  <si>
    <t>Zakládání</t>
  </si>
  <si>
    <t>61</t>
  </si>
  <si>
    <t>212755214</t>
  </si>
  <si>
    <t>Trativody z drenážních trubek plastových flexibilních D 100 mm bez lože</t>
  </si>
  <si>
    <t>m</t>
  </si>
  <si>
    <t>1993112511</t>
  </si>
  <si>
    <t>Trativody bez lože z drenážních trubek plastových flexibilních D 100 mm</t>
  </si>
  <si>
    <t>https://podminky.urs.cz/item/CS_URS_2023_01/212755214</t>
  </si>
  <si>
    <t>Délka podélného drénu ve skutečnosti 1588 m, napojení do ZJ, příčné drény a napojení do propustků</t>
  </si>
  <si>
    <t>1588+10+6+6+6+6+5+8+7</t>
  </si>
  <si>
    <t>62</t>
  </si>
  <si>
    <t>214500311</t>
  </si>
  <si>
    <t>Zřízení výplně rýh s drenážním potrubím do DN 200 štěrkopískem v přes 550 do 850 mm</t>
  </si>
  <si>
    <t>2061145547</t>
  </si>
  <si>
    <t>Zřízení výplně rýhy s drenážním potrubím z trub DN do 200 štěrkem, pískem nebo štěrkopískem, výšky přes 550 do 850 mm</t>
  </si>
  <si>
    <t>https://podminky.urs.cz/item/CS_URS_2023_01/214500311</t>
  </si>
  <si>
    <t>63</t>
  </si>
  <si>
    <t>58343872</t>
  </si>
  <si>
    <t>kamenivo drcené hrubé frakce 8/16</t>
  </si>
  <si>
    <t>707148982</t>
  </si>
  <si>
    <t>Objem podélné drenáže InR - 482,5 m3, napojení do ZJ, příčné drény a napojení do propustků</t>
  </si>
  <si>
    <t>(482,5+(10+6+6+6+6+5+8+7)*0,5*0,6)*1,85</t>
  </si>
  <si>
    <t>Svislé a kompletní konstrukce</t>
  </si>
  <si>
    <t>64</t>
  </si>
  <si>
    <t>321311116</t>
  </si>
  <si>
    <t>Konstrukce vodních staveb z betonu prostého mrazuvzdorného tř. C 30/37</t>
  </si>
  <si>
    <t>1477929588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</si>
  <si>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</si>
  <si>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https://podminky.urs.cz/item/CS_URS_2023_01/321311116</t>
  </si>
  <si>
    <t>Výkresy č. D.1.2, D.1.3., D.1.4., D.1.5., D.1.7., D.1,8., D.1.9., D.1.10, TZ</t>
  </si>
  <si>
    <t>Propustek P2 km 0.267 50 - betonový práh</t>
  </si>
  <si>
    <t>1,2*0,3*0,8</t>
  </si>
  <si>
    <t>Propustek P1 km 0.428 00 - betonové prahy</t>
  </si>
  <si>
    <t>1,6*0,3*0,8+2,46*0,3*0,8</t>
  </si>
  <si>
    <t>Propustek P16 km 0.445 00 - betonové prahy</t>
  </si>
  <si>
    <t>(0,79+1,9+0,79)*0,3*0,8+2,935*0,3*0,8</t>
  </si>
  <si>
    <t>Propustek P17 km 0.549 00 - betonový práh</t>
  </si>
  <si>
    <t>3,5*0,3*0,8</t>
  </si>
  <si>
    <t>65</t>
  </si>
  <si>
    <t>321321116</t>
  </si>
  <si>
    <t>Konstrukce vodních staveb ze ŽB mrazuvzdorného tř. C 30/37</t>
  </si>
  <si>
    <t>-1059956652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</si>
  <si>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</si>
  <si>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https://podminky.urs.cz/item/CS_URS_2023_01/321321116</t>
  </si>
  <si>
    <t>Výkresy č. D.1.2, D.1.3., D.1.4., D.1.5., D.1.7., D.1,8., D.1.9., D.1.10, D.1.11., TZ</t>
  </si>
  <si>
    <t>Propustek P2 km 0.267 50 - čelo</t>
  </si>
  <si>
    <t>1,9*1,57*0,5-0,5*3,14*0,2*0,2</t>
  </si>
  <si>
    <t>Propustek P1 km 0.428 00 - čelo</t>
  </si>
  <si>
    <t>2,5*1,63*0,5-0,5*3,14*0,3*0,3</t>
  </si>
  <si>
    <t>Propustek P16 km 0.445 00 - čelo</t>
  </si>
  <si>
    <t>1,9*1,85*0,5-0,5*3,14*0,2*0,2</t>
  </si>
  <si>
    <t>Propustek P17 km 0.549 00 - čela</t>
  </si>
  <si>
    <t>4,0*2,1*0,5-0,5*3,14*0,4*0,4</t>
  </si>
  <si>
    <t>3,0*2,14*0,5-0,5*3,14*0,4*0,4</t>
  </si>
  <si>
    <t>Propustek P19 km 0.829 00 - vtoková šachta</t>
  </si>
  <si>
    <t>1,0*1,0*0,2+0,64*0,65</t>
  </si>
  <si>
    <t>66</t>
  </si>
  <si>
    <t>321351010</t>
  </si>
  <si>
    <t>Bednění konstrukcí vodních staveb rovinné - zřízení</t>
  </si>
  <si>
    <t>546403766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</si>
  <si>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</si>
  <si>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https://podminky.urs.cz/item/CS_URS_2023_01/321351010</t>
  </si>
  <si>
    <t>Propustek P2 km 0.267 50 - čelo a betonový práh</t>
  </si>
  <si>
    <t>1,9*1,57*2-3,14*0,2*0,2+1,57*0,5*2+1,2*0,8*2+0,3*0,8*2</t>
  </si>
  <si>
    <t>Propustek P1 km 0.428 00 - čelo a betonové prahy</t>
  </si>
  <si>
    <t>2,5*1,63*2-3,14*0,3*0,3+1,63*0,5*2+1,6*0,8*2+0,3*0,8*2+2,46*0,8*2+0,8*0,3*2</t>
  </si>
  <si>
    <t>Propustek P16 km 0.445 00 - čelo a betonové prahy</t>
  </si>
  <si>
    <t>1,9*1,85*2-3,14*0,2*0,2+1,85*0,5*2+(0,79+0,3+1,9+0,3+0,79+0,79+1,3+0,79)*0,8+2,935*0,8*2+0,8*0,3*2</t>
  </si>
  <si>
    <t>Propustek P17 km 0.549 00 - čela a betonový práh</t>
  </si>
  <si>
    <t>4,0*2,1*2-3,14*0,4*0,4+2,1*0,5*2+3,0*2,14*2-3,14*0,4*0,4+2,14*0,5*2+3,5*0,8*2+0,3*0,8*2+2*3,14*0,05*0,5</t>
  </si>
  <si>
    <t>0,85*1*4+0,6*0,65*4</t>
  </si>
  <si>
    <t>67</t>
  </si>
  <si>
    <t>321352010</t>
  </si>
  <si>
    <t>Bednění konstrukcí vodních staveb rovinné - odstranění</t>
  </si>
  <si>
    <t>-2134192799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</si>
  <si>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</si>
  <si>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https://podminky.urs.cz/item/CS_URS_2023_01/321352010</t>
  </si>
  <si>
    <t>68</t>
  </si>
  <si>
    <t>321368211</t>
  </si>
  <si>
    <t>Výztuž železobetonových konstrukcí vodních staveb ze svařovaných sítí</t>
  </si>
  <si>
    <t>-1039944035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</si>
  <si>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</si>
  <si>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https://podminky.urs.cz/item/CS_URS_2023_01/321368211</t>
  </si>
  <si>
    <t>Propustek P2 km 0.267 50 - čelo - kari síť 8 x 150 x 150 mm (5,398 kg/m2)</t>
  </si>
  <si>
    <t>(1,47*1,8*2+1,57*0,4*4+1,8*0,4*4)*5,398*0,001</t>
  </si>
  <si>
    <t>Propustek P1 km 0.428 00 - čelo - kari síť 8 x 150 x 150 mm (5,398 kg/m2)</t>
  </si>
  <si>
    <t>(1,53*2,4*2+1,53*0,4*4+2,4*0,4*4)*5,398*0,001</t>
  </si>
  <si>
    <t>Propustek P16 km 0.445 00 - čelo - kari síť 8 x 150 x 150 mm (5,398 kg/m2)</t>
  </si>
  <si>
    <t>(1,8*1,75*2+1,8*0,4*4+1,75*0,4*4)*5,398*0,001</t>
  </si>
  <si>
    <t>Propustek P17 km 0.549 00 - čela - kari síť 8 x 150 x 150 mm (5,398 kg/m2)</t>
  </si>
  <si>
    <t>(3,9*2,0*2+3,9*0,4*4+2,0*0,4*4)*5,398*0,001+(2,9*2,04*2+2,9*0,4*4+2,04*0,4*4)*5,398*0,001</t>
  </si>
  <si>
    <t>Propustek P19 km 0.829 00 - vtoková šachta - kari síť 8 x 100 x 100 mm (7,9 kg/m2)</t>
  </si>
  <si>
    <t>(0,9*0,9*2+0,1*0,9*4+0,1*0,9*4*0,75)*7,9*0,001</t>
  </si>
  <si>
    <t>Vodorovné konstrukce</t>
  </si>
  <si>
    <t>69</t>
  </si>
  <si>
    <t>451313511</t>
  </si>
  <si>
    <t>Podkladní vrstva z betonu prostého se zvýšenými nároky na prostředí pod dlažbu tl do 100 mm</t>
  </si>
  <si>
    <t>566074090</t>
  </si>
  <si>
    <t>Podkladní vrstva z betonu prostého pod dlažbu se zvýšenými nároky na prostředí tl. do 100 mm</t>
  </si>
  <si>
    <t>https://podminky.urs.cz/item/CS_URS_2023_01/451313511</t>
  </si>
  <si>
    <t>4,1+15</t>
  </si>
  <si>
    <t>1,5+12,5</t>
  </si>
  <si>
    <t>1,1+8</t>
  </si>
  <si>
    <t>2,5+1</t>
  </si>
  <si>
    <t>70</t>
  </si>
  <si>
    <t>451315137</t>
  </si>
  <si>
    <t>Podkladní nebo výplňová vrstva z betonu C 25/30 tl do 200 mm</t>
  </si>
  <si>
    <t>-169326956</t>
  </si>
  <si>
    <t>Podkladní a výplňové vrstvy z betonu prostého tloušťky do 200 mm, z betonu C 25/30</t>
  </si>
  <si>
    <t>https://podminky.urs.cz/item/CS_URS_2023_01/451315137</t>
  </si>
  <si>
    <t>Výkresy č. D.1.2, D.1.3., D.1.4., D.1.5., D.1.7., TZ</t>
  </si>
  <si>
    <t>Nadbetonování nad trubním propustkem P2</t>
  </si>
  <si>
    <t>4,5*1</t>
  </si>
  <si>
    <t>Nadbetonování nad trubním propustkem P16</t>
  </si>
  <si>
    <t>3,5*1</t>
  </si>
  <si>
    <t>71</t>
  </si>
  <si>
    <t>457531112</t>
  </si>
  <si>
    <t>Filtrační vrstvy z hrubého drceného kameniva bez zhutnění frakce od 16 až 63 do 32 až 63 mm</t>
  </si>
  <si>
    <t>923694766</t>
  </si>
  <si>
    <t>Filtrační vrstvy jakékoliv tloušťky a sklonu z hrubého drceného kameniva bez zhutnění, frakce od 16-63 do 32-63 mm</t>
  </si>
  <si>
    <t>https://podminky.urs.cz/item/CS_URS_2023_01/457531112</t>
  </si>
  <si>
    <t>Zasakovací jímky, km 0.370 00, km 0.530 00, km 0.572 00, km 0.618 00, km 1.070 00, km 1.471 50 - výplň</t>
  </si>
  <si>
    <t>5*(3*1*2,0)+1*(3*2*2,0)</t>
  </si>
  <si>
    <t>72</t>
  </si>
  <si>
    <t>465513127</t>
  </si>
  <si>
    <t>Dlažba z lomového kamene na cementovou maltu s vyspárováním tl 200 mm</t>
  </si>
  <si>
    <t>-1516033470</t>
  </si>
  <si>
    <t>Dlažba z lomového kamene lomařsky upraveného na cementovou maltu, s vyspárováním cementovou maltou, tl. kamene 200 mm</t>
  </si>
  <si>
    <t>https://podminky.urs.cz/item/CS_URS_2023_01/465513127</t>
  </si>
  <si>
    <t>73</t>
  </si>
  <si>
    <t>465921112</t>
  </si>
  <si>
    <t>Kladení dlažby z betonových desek tl do 100 mm hmotnosti do 90 kg s vyplněním spár drnem</t>
  </si>
  <si>
    <t>-1688181762</t>
  </si>
  <si>
    <t>Kladení dlažby z betonových desek a tvárnic na sucho hmotnosti jednotlivých desek nebo tvárnic do 90 kg s vyplněním spár těženým kamenivem, drnem nebo ornicí s osetím, tl. desek do 100 mm</t>
  </si>
  <si>
    <t>https://podminky.urs.cz/item/CS_URS_2023_01/465921112</t>
  </si>
  <si>
    <t>Kladení polovegetační tvárnice</t>
  </si>
  <si>
    <t>Od propustku P2 po požerák R2</t>
  </si>
  <si>
    <t>35*(0,4+0,4+0,4)</t>
  </si>
  <si>
    <t>Od propustku po zátopu R2</t>
  </si>
  <si>
    <t>74</t>
  </si>
  <si>
    <t>Vlasní položka 2</t>
  </si>
  <si>
    <t>Polovegetační betonová tvárniční 600x400x100mm</t>
  </si>
  <si>
    <t>-2143680681</t>
  </si>
  <si>
    <t>75</t>
  </si>
  <si>
    <t>469571112</t>
  </si>
  <si>
    <t>Vyplnění otvorů tvárnic kamenivem těženým hrubým</t>
  </si>
  <si>
    <t>349338139</t>
  </si>
  <si>
    <t>Vyplnění otvorů tvárnic nebo panelů uložených ve sklonu do 1:1 kamenivem hrubým těženým</t>
  </si>
  <si>
    <t>https://podminky.urs.cz/item/CS_URS_2023_01/469571112</t>
  </si>
  <si>
    <t>Vyplnění otvorů polovegetační tvárnice</t>
  </si>
  <si>
    <t>76</t>
  </si>
  <si>
    <t>561041131</t>
  </si>
  <si>
    <t>Zřízení podkladu ze zeminy upravené vápnem, cementem, směsnými pojivy tl přes 250 do 300 mm pl přes 5000 m2</t>
  </si>
  <si>
    <t>1306232553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</si>
  <si>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250 do 300 mm</t>
  </si>
  <si>
    <t>https://podminky.urs.cz/item/CS_URS_2023_01/561041131</t>
  </si>
  <si>
    <t>Stabilizace podloží směsným pojivem do hl. 300 mm</t>
  </si>
  <si>
    <t>InR 6245 m2</t>
  </si>
  <si>
    <t>6245</t>
  </si>
  <si>
    <t>Komunikace pozemní</t>
  </si>
  <si>
    <t>77</t>
  </si>
  <si>
    <t>58591003</t>
  </si>
  <si>
    <t>pojivo hydraulické pro stabilizaci zeminy 70% vápna</t>
  </si>
  <si>
    <t>1765607926</t>
  </si>
  <si>
    <t>Stabilizace podloží směsným pojivem do hl. 300 mm - dodávka stabilizační směsi</t>
  </si>
  <si>
    <t>3 % z objemové hmotnosti zhutněné zeminy (objemová hmotnost 1750 kg/m3), ztratné 1%</t>
  </si>
  <si>
    <t>6457*0,3 = 1937,1 m3</t>
  </si>
  <si>
    <t>1937,1*1750 = 3389925 kg = 3390 t</t>
  </si>
  <si>
    <t xml:space="preserve">3390*0,03*1,01 </t>
  </si>
  <si>
    <t>78</t>
  </si>
  <si>
    <t>564831111</t>
  </si>
  <si>
    <t>Podklad ze štěrkodrtě ŠD plochy přes 100 m2 tl 100 mm</t>
  </si>
  <si>
    <t>1485364062</t>
  </si>
  <si>
    <t>Podklad ze štěrkodrti ŠD s rozprostřením a zhutněním plochy přes 100 m2, po zhutnění tl. 100 mm</t>
  </si>
  <si>
    <t>https://podminky.urs.cz/item/CS_URS_2023_01/564831111</t>
  </si>
  <si>
    <t>0,7*2,1</t>
  </si>
  <si>
    <t>0,7*2,7</t>
  </si>
  <si>
    <t>0,7*4,2+0,7*3,2</t>
  </si>
  <si>
    <t>1,2*1,2</t>
  </si>
  <si>
    <t>79</t>
  </si>
  <si>
    <t>564861111</t>
  </si>
  <si>
    <t>Podklad ze štěrkodrtě ŠD plochy přes 100 m2 tl 200 mm</t>
  </si>
  <si>
    <t>-265753346</t>
  </si>
  <si>
    <t>Podklad ze štěrkodrti ŠD s rozprostřením a zhutněním plochy přes 100 m2, po zhutnění tl. 200 mm</t>
  </si>
  <si>
    <t>https://podminky.urs.cz/item/CS_URS_2023_01/564861111</t>
  </si>
  <si>
    <t>km 0.000 00 -0.170 00 (720 m2)+ km 0.200 00 - 0.307 00 (521 m2) + km 0.650 00 - KU (3830 m2)</t>
  </si>
  <si>
    <t>720+521+3830</t>
  </si>
  <si>
    <t>sjezd km 0.023 00 vlevo, 0.121 00 vlevo, 0.158 00 vpravo, km 0.290 00 vpravo, km 0.870 vpravo</t>
  </si>
  <si>
    <t>5*5</t>
  </si>
  <si>
    <t>80</t>
  </si>
  <si>
    <t>564871113</t>
  </si>
  <si>
    <t>Podklad ze štěrkodrtě ŠD plochy přes 100 m2 tl. 270 mm</t>
  </si>
  <si>
    <t>1280142554</t>
  </si>
  <si>
    <t>Podklad ze štěrkodrti ŠD s rozprostřením a zhutněním plochy přes 100 m2, po zhutnění tl. 270 mm</t>
  </si>
  <si>
    <t>https://podminky.urs.cz/item/CS_URS_2023_01/564871113</t>
  </si>
  <si>
    <t>km 0.170 00 - 0.200 00 (125 m2)</t>
  </si>
  <si>
    <t>81</t>
  </si>
  <si>
    <t>564871116</t>
  </si>
  <si>
    <t>Podklad ze štěrkodrtě ŠD plochy přes 100 m2 tl. 300 mm</t>
  </si>
  <si>
    <t>433922118</t>
  </si>
  <si>
    <t>Podklad ze štěrkodrti ŠD s rozprostřením a zhutněním plochy přes 100 m2, po zhutnění tl. 300 mm</t>
  </si>
  <si>
    <t>https://podminky.urs.cz/item/CS_URS_2023_01/564871116</t>
  </si>
  <si>
    <t>km 0.370 00 - 0.650 00 (1444 m2)</t>
  </si>
  <si>
    <t>1444</t>
  </si>
  <si>
    <t>km 0.322 00 vpravo, km 0.362 00 vpravo, km 0.420 00 vlevo</t>
  </si>
  <si>
    <t>3*5</t>
  </si>
  <si>
    <t>sjezd km 0.471 00 vpravo, km 0.515 00 vpravo, km 0.529 00, km 0.542 00 vlevo, km 0.565 00 vpravo, km 0.610 vlevo</t>
  </si>
  <si>
    <t>6*5</t>
  </si>
  <si>
    <t>82</t>
  </si>
  <si>
    <t>564952113</t>
  </si>
  <si>
    <t>Podklad z mechanicky zpevněného kameniva MZK tl 170 mm</t>
  </si>
  <si>
    <t>959692780</t>
  </si>
  <si>
    <t>Podklad z mechanicky zpevněného kameniva MZK (minerální beton) s rozprostřením a s hutněním, po zhutnění tl. 170 mm</t>
  </si>
  <si>
    <t>https://podminky.urs.cz/item/CS_URS_2023_01/564952113</t>
  </si>
  <si>
    <t>InR 6135 m2</t>
  </si>
  <si>
    <t>6135</t>
  </si>
  <si>
    <t>83</t>
  </si>
  <si>
    <t>565155121</t>
  </si>
  <si>
    <t>Asfaltový beton vrstva podkladní ACP 16 (obalované kamenivo OKS) tl 70 mm š přes 3 m</t>
  </si>
  <si>
    <t>-1390158618</t>
  </si>
  <si>
    <t>Asfaltový beton vrstva podkladní ACP 16 (obalované kamenivo střednězrnné - OKS) s rozprostřením a zhutněním v pruhu šířky přes 3 m, po zhutnění tl. 70 mm</t>
  </si>
  <si>
    <t>https://podminky.urs.cz/item/CS_URS_2023_01/565155121</t>
  </si>
  <si>
    <t>InR 5100 m2</t>
  </si>
  <si>
    <t>5100</t>
  </si>
  <si>
    <t>84</t>
  </si>
  <si>
    <t>569831112</t>
  </si>
  <si>
    <t>Zpevnění krajnic štěrkodrtí tl 110 mm</t>
  </si>
  <si>
    <t>-565847886</t>
  </si>
  <si>
    <t>Zpevnění krajnic nebo komunikací pro pěší s rozprostřením a zhutněním, po zhutnění štěrkodrtí tl. 110 mm</t>
  </si>
  <si>
    <t>https://podminky.urs.cz/item/CS_URS_2023_01/569831112</t>
  </si>
  <si>
    <t>(1597+577+1009)*0,25</t>
  </si>
  <si>
    <t>85</t>
  </si>
  <si>
    <t>573111112</t>
  </si>
  <si>
    <t>Postřik živičný infiltrační s posypem z asfaltu množství 1 kg/m2</t>
  </si>
  <si>
    <t>-129052322</t>
  </si>
  <si>
    <t>Postřik infiltrační PI z asfaltu silničního s posypem kamenivem, v množství 1,00 kg/m2</t>
  </si>
  <si>
    <t>https://podminky.urs.cz/item/CS_URS_2023_01/573111112</t>
  </si>
  <si>
    <t>InR 5860 m2</t>
  </si>
  <si>
    <t>5860</t>
  </si>
  <si>
    <t>86</t>
  </si>
  <si>
    <t>573211112</t>
  </si>
  <si>
    <t>Postřik živičný spojovací z asfaltu v množství 0,70 kg/m2</t>
  </si>
  <si>
    <t>-1171335282</t>
  </si>
  <si>
    <t>Postřik spojovací PS bez posypu kamenivem z asfaltu silničního, v množství 0,70 kg/m2</t>
  </si>
  <si>
    <t>https://podminky.urs.cz/item/CS_URS_2023_01/573211112</t>
  </si>
  <si>
    <t>InR 4990 m2</t>
  </si>
  <si>
    <t>4990</t>
  </si>
  <si>
    <t>87</t>
  </si>
  <si>
    <t>577134131</t>
  </si>
  <si>
    <t>Asfaltový beton vrstva obrusná ACO 11 (ABS) tř. I tl 40 mm š do 3 m z modifikovaného asfaltu</t>
  </si>
  <si>
    <t>-949792692</t>
  </si>
  <si>
    <t>Asfaltový beton vrstva obrusná ACO 11 (ABS) s rozprostřením a se zhutněním z modifikovaného asfaltu v pruhu šířky přes do 1,5 do 3 m, po zhutnění tl. 40 mm</t>
  </si>
  <si>
    <t>https://podminky.urs.cz/item/CS_URS_2023_01/577134131</t>
  </si>
  <si>
    <t>InR 4940 m2</t>
  </si>
  <si>
    <t>4940</t>
  </si>
  <si>
    <t>88</t>
  </si>
  <si>
    <t>599141111</t>
  </si>
  <si>
    <t>Vyplnění spár mezi silničními dílci živičnou zálivkou</t>
  </si>
  <si>
    <t>905767221</t>
  </si>
  <si>
    <t>Vyplnění spár mezi silničními dílci jakékoliv tloušťky živičnou zálivkou</t>
  </si>
  <si>
    <t>https://podminky.urs.cz/item/CS_URS_2023_01/599141111</t>
  </si>
  <si>
    <t>Výkresy č. F.1.2., F.1.3., F.1.4., F.1.5., TZ</t>
  </si>
  <si>
    <t>ZU - napojení na silnici</t>
  </si>
  <si>
    <t>17,5</t>
  </si>
  <si>
    <t>Trubní vedení</t>
  </si>
  <si>
    <t>89</t>
  </si>
  <si>
    <t>899104112</t>
  </si>
  <si>
    <t>Osazení poklopů litinových nebo ocelových včetně rámů pro třídu zatížení D400, E600</t>
  </si>
  <si>
    <t>-93742767</t>
  </si>
  <si>
    <t>Osazení poklopů litinových a ocelových včetně rámů pro třídu zatížení D400, E600</t>
  </si>
  <si>
    <t>https://podminky.urs.cz/item/CS_URS_2023_01/899104112</t>
  </si>
  <si>
    <t>Výkresy č. D.1.2, D.1.3., D.1.4., D.1.5., D.1.11., TZ</t>
  </si>
  <si>
    <t>90</t>
  </si>
  <si>
    <t>63126058</t>
  </si>
  <si>
    <t>poklop kompozitní zátěžový hranatý včetně rámů a příslušenství 600/600mm D400</t>
  </si>
  <si>
    <t>793289642</t>
  </si>
  <si>
    <t>91</t>
  </si>
  <si>
    <t>899621111</t>
  </si>
  <si>
    <t>Obetonování drenážního potrubí betonem tř. C12/15 do 150 mm trub DN do 100</t>
  </si>
  <si>
    <t>1893417272</t>
  </si>
  <si>
    <t>Obetonování drenážního potrubí prostým betonem tl. obetonování do 150 mm, trub DN do 100</t>
  </si>
  <si>
    <t>https://podminky.urs.cz/item/CS_URS_2023_01/899621111</t>
  </si>
  <si>
    <t>Obetonování podélného drénu</t>
  </si>
  <si>
    <t>sjezd km 0.023 vlevo, km 0.121 00 vlevo, km 0.185 00 polní cesta C35 vlevo, sjezd km 0.420 00 vlevo</t>
  </si>
  <si>
    <t>12+12+12+12</t>
  </si>
  <si>
    <t>zaústění drénu do propustku P1, P16, sjezd km 0.542 00 vlevo, zaústění drénu do propustku P17</t>
  </si>
  <si>
    <t>10+6+6+12+6</t>
  </si>
  <si>
    <t>příčný drén km 0.572 00, zaústění drénu do propustku P19, příčný drén km 0.966 00</t>
  </si>
  <si>
    <t>6+5+8</t>
  </si>
  <si>
    <t>sjezd km 1.030 00 vpravo, km 1.047 00 vpravo, příčný drén 1.340 00, sjezd km 1.582 00 vlevo</t>
  </si>
  <si>
    <t>12+12+7+12</t>
  </si>
  <si>
    <t>Ostatní konstrukce a práce, bourání</t>
  </si>
  <si>
    <t>92</t>
  </si>
  <si>
    <t>914111111</t>
  </si>
  <si>
    <t>Montáž svislé dopravní značky do velikosti 1 m2 objímkami na sloupek nebo konzolu</t>
  </si>
  <si>
    <t>-416859081</t>
  </si>
  <si>
    <t>Montáž svislé dopravní značky základní velikosti do 1 m2 objímkami na sloupky nebo konzoly</t>
  </si>
  <si>
    <t>https://podminky.urs.cz/item/CS_URS_2023_01/914111111</t>
  </si>
  <si>
    <t>Montáž svislé dopravní značky</t>
  </si>
  <si>
    <t>ZU</t>
  </si>
  <si>
    <t>Dopravní značka P6</t>
  </si>
  <si>
    <t>93</t>
  </si>
  <si>
    <t>914511111</t>
  </si>
  <si>
    <t>Montáž sloupku dopravních značek délky do 3,5 m s betonovým základem</t>
  </si>
  <si>
    <t>207979833</t>
  </si>
  <si>
    <t>Montáž sloupku dopravních značek délky do 3,5 m do betonového základu</t>
  </si>
  <si>
    <t>https://podminky.urs.cz/item/CS_URS_2023_01/914511111</t>
  </si>
  <si>
    <t>Montáž sloupku dopravních značek</t>
  </si>
  <si>
    <t>Směrové sloupky Z11g</t>
  </si>
  <si>
    <t>94</t>
  </si>
  <si>
    <t>40445158</t>
  </si>
  <si>
    <t>sloupek směrový silniční plastový 1,2m</t>
  </si>
  <si>
    <t>-1097812163</t>
  </si>
  <si>
    <t>Směrové sloupky</t>
  </si>
  <si>
    <t>Z11g</t>
  </si>
  <si>
    <t>95</t>
  </si>
  <si>
    <t>40445230</t>
  </si>
  <si>
    <t>sloupek pro dopravní značku Zn D 70mm v 3,5m</t>
  </si>
  <si>
    <t>-468788235</t>
  </si>
  <si>
    <t>Dodávka sloupku dopravních značek</t>
  </si>
  <si>
    <t>96</t>
  </si>
  <si>
    <t>40445254</t>
  </si>
  <si>
    <t>víčko plastové na sloupek D 70mm</t>
  </si>
  <si>
    <t>-599174772</t>
  </si>
  <si>
    <t>Dodávka víčka sloupku dopravních značek</t>
  </si>
  <si>
    <t>97</t>
  </si>
  <si>
    <t>40445615</t>
  </si>
  <si>
    <t>značky upravující přednost P6 700mm</t>
  </si>
  <si>
    <t>-1048057813</t>
  </si>
  <si>
    <t>Dodávka značky P6</t>
  </si>
  <si>
    <t xml:space="preserve">ZU </t>
  </si>
  <si>
    <t>98</t>
  </si>
  <si>
    <t>919521013</t>
  </si>
  <si>
    <t>Zřízení propustků z trub betonových DN 400</t>
  </si>
  <si>
    <t>738608566</t>
  </si>
  <si>
    <t>Zřízení propustků a hospodářských přejezdů z trub betonových a železobetonových do DN 400</t>
  </si>
  <si>
    <t>https://podminky.urs.cz/item/CS_URS_2023_01/919521013</t>
  </si>
  <si>
    <t>Výkresy č. D.1.2, D.1.3., D.1.4., D.1.5., D.1.8., D.1.9, TZ</t>
  </si>
  <si>
    <t>5,6</t>
  </si>
  <si>
    <t>5,48</t>
  </si>
  <si>
    <t>99</t>
  </si>
  <si>
    <t>59222022</t>
  </si>
  <si>
    <t>trouba ŽB hrdlová DN 400</t>
  </si>
  <si>
    <t>-2118731452</t>
  </si>
  <si>
    <t>2*2,5</t>
  </si>
  <si>
    <t>3*2,5</t>
  </si>
  <si>
    <t>100</t>
  </si>
  <si>
    <t>59222023</t>
  </si>
  <si>
    <t>trouba ŽB hrdlová propojovací DN 400</t>
  </si>
  <si>
    <t>-1967345806</t>
  </si>
  <si>
    <t>1*2,0</t>
  </si>
  <si>
    <t>101</t>
  </si>
  <si>
    <t>919521015</t>
  </si>
  <si>
    <t>Zřízení propustků z trub betonových DN 600</t>
  </si>
  <si>
    <t>-376667225</t>
  </si>
  <si>
    <t>Zřízení propustků a hospodářských přejezdů z trub betonových a železobetonových do DN 600</t>
  </si>
  <si>
    <t>https://podminky.urs.cz/item/CS_URS_2023_01/919521015</t>
  </si>
  <si>
    <t>Výkresy č. D.1.2, D.1.3., D.1.4., D.1.5., D.1.8., TZ</t>
  </si>
  <si>
    <t>6,74</t>
  </si>
  <si>
    <t>102</t>
  </si>
  <si>
    <t>59222001</t>
  </si>
  <si>
    <t>trouba ŽB hrdlová DN 600</t>
  </si>
  <si>
    <t>-992566799</t>
  </si>
  <si>
    <t>103</t>
  </si>
  <si>
    <t>919521017</t>
  </si>
  <si>
    <t>Zřízení propustků z trub betonových DN 800</t>
  </si>
  <si>
    <t>-251404339</t>
  </si>
  <si>
    <t>Zřízení propustků a hospodářských přejezdů z trub betonových a železobetonových do DN 800</t>
  </si>
  <si>
    <t>https://podminky.urs.cz/item/CS_URS_2023_01/919521017</t>
  </si>
  <si>
    <t>Výkresy č. D.1.2, D.1.3., D.1.4., D.1.5., D.1.10., TZ</t>
  </si>
  <si>
    <t>4,07</t>
  </si>
  <si>
    <t>104</t>
  </si>
  <si>
    <t>59222002</t>
  </si>
  <si>
    <t>trouba ŽB hrdlová DN 800</t>
  </si>
  <si>
    <t>-755350513</t>
  </si>
  <si>
    <t>105</t>
  </si>
  <si>
    <t>919551012</t>
  </si>
  <si>
    <t>Zřízení propustků z trub plastových DN 400</t>
  </si>
  <si>
    <t>1097312967</t>
  </si>
  <si>
    <t>Zřízení propustků a hospodářských přejezdů z trub plastových do DN 400</t>
  </si>
  <si>
    <t>https://podminky.urs.cz/item/CS_URS_2023_01/919551012</t>
  </si>
  <si>
    <t>4,475</t>
  </si>
  <si>
    <t>106</t>
  </si>
  <si>
    <t>28611160</t>
  </si>
  <si>
    <t>trubka kanalizační PVC DN 400x5000mm SN8</t>
  </si>
  <si>
    <t>-1859731446</t>
  </si>
  <si>
    <t>107</t>
  </si>
  <si>
    <t>919726121</t>
  </si>
  <si>
    <t>Geotextilie pro ochranu, separaci a filtraci netkaná měrná hm do 200 g/m2</t>
  </si>
  <si>
    <t>-761392526</t>
  </si>
  <si>
    <t>Geotextilie netkaná pro ochranu, separaci nebo filtraci měrná hmotnost do 200 g/m2</t>
  </si>
  <si>
    <t>https://podminky.urs.cz/item/CS_URS_2023_01/919726121</t>
  </si>
  <si>
    <t xml:space="preserve">Zasakovací jímky, km 0.370 00, km 0.530 00, km 0.572 00, km 0.618 00, km 1.070 00, km 1.471 50 </t>
  </si>
  <si>
    <t>5*(3*1*2+1*2*2+3*2*2)+1*(3*2*2+2*2*2+3*2*2)</t>
  </si>
  <si>
    <t>108</t>
  </si>
  <si>
    <t>919735113</t>
  </si>
  <si>
    <t>Řezání stávajícího živičného krytu hl přes 100 do 150 mm</t>
  </si>
  <si>
    <t>-961585581</t>
  </si>
  <si>
    <t>Řezání stávajícího živičného krytu nebo podkladu hloubky přes 100 do 150 mm</t>
  </si>
  <si>
    <t>https://podminky.urs.cz/item/CS_URS_2023_01/919735113</t>
  </si>
  <si>
    <t>109</t>
  </si>
  <si>
    <t>935111111</t>
  </si>
  <si>
    <t>Osazení příkopového žlabu do štěrkopísku tl 100 mm z betonových tvárnic š 500 mm</t>
  </si>
  <si>
    <t>-1970616055</t>
  </si>
  <si>
    <t>Osazení betonového příkopového žlabu s vyplněním a zatřením spár cementovou maltou s ložem tl. 100 mm z kameniva těženého nebo štěrkopísku z betonových příkopových tvárnic šířky do 500 mm</t>
  </si>
  <si>
    <t>https://podminky.urs.cz/item/CS_URS_2023_01/935111111</t>
  </si>
  <si>
    <t>Osazení betonové chráničky podzemního vedení NN - km 0.005 20</t>
  </si>
  <si>
    <t>110</t>
  </si>
  <si>
    <t>59213010</t>
  </si>
  <si>
    <t>žlab kabelový betonový k ochraně zemního drátovodného vedení 100x31x26cm</t>
  </si>
  <si>
    <t>1530880450</t>
  </si>
  <si>
    <t>Dodávka betonové chráničky podzemního vedení NN - km 0.005 20</t>
  </si>
  <si>
    <t>111</t>
  </si>
  <si>
    <t>59213355</t>
  </si>
  <si>
    <t>poklop kabelového žlabu betonový 500x310x55mm</t>
  </si>
  <si>
    <t>-2107794834</t>
  </si>
  <si>
    <t>Dodávka poklopu betonové chráničky podzemního vedení NN - km 0.005 20</t>
  </si>
  <si>
    <t>10/0,5</t>
  </si>
  <si>
    <t>112</t>
  </si>
  <si>
    <t>935112211</t>
  </si>
  <si>
    <t>Osazení příkopového žlabu do betonu tl 100 mm z betonových tvárnic š 800 mm</t>
  </si>
  <si>
    <t>-2127366088</t>
  </si>
  <si>
    <t>Osazení betonového příkopového žlabu s vyplněním a zatřením spár cementovou maltou s ložem tl. 100 mm z betonu prostého z betonových příkopových tvárnic šířky přes 500 do 800 mm</t>
  </si>
  <si>
    <t>https://podminky.urs.cz/item/CS_URS_2023_01/935112211</t>
  </si>
  <si>
    <t>347</t>
  </si>
  <si>
    <t>113</t>
  </si>
  <si>
    <t>935112911</t>
  </si>
  <si>
    <t>Příplatek ZKD tl 10 mm lože přes 100 mm u příkopového žlabu osazeného do betonu</t>
  </si>
  <si>
    <t>58240002</t>
  </si>
  <si>
    <t>Osazení betonového příkopového žlabu s vyplněním a zatřením spár cementovou maltou Příplatek k cenám za každých dalších i započatých 10 mm tloušťky lože přes 100 mm</t>
  </si>
  <si>
    <t>https://podminky.urs.cz/item/CS_URS_2023_01/935112911</t>
  </si>
  <si>
    <t>příplatek za 50 mm tl. betonu</t>
  </si>
  <si>
    <t>347*0,60*5</t>
  </si>
  <si>
    <t>114</t>
  </si>
  <si>
    <t>Vlastní položka 1</t>
  </si>
  <si>
    <t>žlabovka betonová TBM-Q 90-600 50x60x6cm</t>
  </si>
  <si>
    <t>324370303</t>
  </si>
  <si>
    <t>ztratné 2 %</t>
  </si>
  <si>
    <t>(347/0,5)*1,02</t>
  </si>
  <si>
    <t>Zaokrouhlení na celé ks</t>
  </si>
  <si>
    <t>0,12</t>
  </si>
  <si>
    <t>115</t>
  </si>
  <si>
    <t>938908411</t>
  </si>
  <si>
    <t>Čištění vozovek splachováním vodou</t>
  </si>
  <si>
    <t>1708245754</t>
  </si>
  <si>
    <t>Čištění vozovek splachováním vodou povrchu podkladu nebo krytu živičného, betonového nebo dlážděného</t>
  </si>
  <si>
    <t>https://podminky.urs.cz/item/CS_URS_2023_01/938908411</t>
  </si>
  <si>
    <t>Čištění stávající komunikace po výjezdu techniky na ZU</t>
  </si>
  <si>
    <t>50*6</t>
  </si>
  <si>
    <t>116</t>
  </si>
  <si>
    <t>966008111</t>
  </si>
  <si>
    <t>Bourání trubního propustku DN do 300</t>
  </si>
  <si>
    <t>1280032781</t>
  </si>
  <si>
    <t>Bourání trubního propustku s odklizením a uložením vybouraného materiálu na skládku na vzdálenost do 3 m nebo s naložením na dopravní prostředek z trub betonových nebo železobetonových DN do 300 mm</t>
  </si>
  <si>
    <t>https://podminky.urs.cz/item/CS_URS_2023_01/966008111</t>
  </si>
  <si>
    <t>P2 DN200</t>
  </si>
  <si>
    <t>P19 DN300</t>
  </si>
  <si>
    <t>4,5</t>
  </si>
  <si>
    <t>117</t>
  </si>
  <si>
    <t>966008112</t>
  </si>
  <si>
    <t>Bourání trubního propustku DN přes 300 do 500</t>
  </si>
  <si>
    <t>-109308522</t>
  </si>
  <si>
    <t>Bourání trubního propustku s odklizením a uložením vybouraného materiálu na skládku na vzdálenost do 3 m nebo s naložením na dopravní prostředek z trub betonových nebo železobetonových DN přes 300 do 500 mm</t>
  </si>
  <si>
    <t>https://podminky.urs.cz/item/CS_URS_2023_01/966008112</t>
  </si>
  <si>
    <t>P16 DN400</t>
  </si>
  <si>
    <t>5,5</t>
  </si>
  <si>
    <t>118</t>
  </si>
  <si>
    <t>966008113</t>
  </si>
  <si>
    <t>Bourání trubního propustku DN přes 500 do 800</t>
  </si>
  <si>
    <t>1376931378</t>
  </si>
  <si>
    <t>Bourání trubního propustku s odklizením a uložením vybouraného materiálu na skládku na vzdálenost do 3 m nebo s naložením na dopravní prostředek z trub betonových nebo železobetonových DN přes 500 do 800 mm</t>
  </si>
  <si>
    <t>https://podminky.urs.cz/item/CS_URS_2023_01/966008113</t>
  </si>
  <si>
    <t>P1 DN600</t>
  </si>
  <si>
    <t>P17 DN700</t>
  </si>
  <si>
    <t>119</t>
  </si>
  <si>
    <t>977311113</t>
  </si>
  <si>
    <t>Řezání stávajících betonových mazanin nevyztužených hl do 150 mm</t>
  </si>
  <si>
    <t>-927241779</t>
  </si>
  <si>
    <t>Řezání stávajících betonových mazanin bez vyztužení hloubky přes 100 do 150 mm</t>
  </si>
  <si>
    <t>https://podminky.urs.cz/item/CS_URS_2023_01/977311113</t>
  </si>
  <si>
    <t>1,8+2</t>
  </si>
  <si>
    <t>3+2,75</t>
  </si>
  <si>
    <t>1,5+2,3</t>
  </si>
  <si>
    <t>3,6+3,6</t>
  </si>
  <si>
    <t>997</t>
  </si>
  <si>
    <t>Přesun sutě</t>
  </si>
  <si>
    <t>120</t>
  </si>
  <si>
    <t>997002511</t>
  </si>
  <si>
    <t>Vodorovné přemístění suti a vybouraných hmot bez naložení ale se složením a urovnáním do 1 km</t>
  </si>
  <si>
    <t>-1444652192</t>
  </si>
  <si>
    <t>Vodorovné přemístění suti a vybouraných hmot bez naložení, se složením a hrubým urovnáním na vzdálenost do 1 km</t>
  </si>
  <si>
    <t>https://podminky.urs.cz/item/CS_URS_2023_01/997002511</t>
  </si>
  <si>
    <t>Vodorovné přemístění vybouraných hmot na místo drcení a do konstrukce polní cesty</t>
  </si>
  <si>
    <t>7,154*2</t>
  </si>
  <si>
    <t>Bourání trubního propustku DN300-500</t>
  </si>
  <si>
    <t>5,39*2</t>
  </si>
  <si>
    <t>Bourání trubního propustku DN500-800</t>
  </si>
  <si>
    <t>31,853*2</t>
  </si>
  <si>
    <t>121</t>
  </si>
  <si>
    <t>997002611</t>
  </si>
  <si>
    <t>Nakládání suti a vybouraných hmot</t>
  </si>
  <si>
    <t>-881730613</t>
  </si>
  <si>
    <t>Nakládání suti a vybouraných hmot na dopravní prostředek pro vodorovné přemístění</t>
  </si>
  <si>
    <t>https://podminky.urs.cz/item/CS_URS_2023_01/997002611</t>
  </si>
  <si>
    <t>Nakládání vybouraných hmot pro uložení do konstrukce polní cesty</t>
  </si>
  <si>
    <t>7,154</t>
  </si>
  <si>
    <t>5,39</t>
  </si>
  <si>
    <t>31,853</t>
  </si>
  <si>
    <t>122</t>
  </si>
  <si>
    <t>997006006</t>
  </si>
  <si>
    <t>Drcení stavebního odpadu ze zdiva z betonu prostého s dopravou do 100 m a naložením</t>
  </si>
  <si>
    <t>2143788568</t>
  </si>
  <si>
    <t>Úprava stavebního odpadu drcení s dopravou na vzdálenost do 100 m a naložením do drtícího zařízení ze zdiva betonového</t>
  </si>
  <si>
    <t>https://podminky.urs.cz/item/CS_URS_2023_01/997006006</t>
  </si>
  <si>
    <t>Drcení vybouraných hmot pro uložení do konstrukce polní cesty</t>
  </si>
  <si>
    <t>998</t>
  </si>
  <si>
    <t>Přesun hmot</t>
  </si>
  <si>
    <t>123</t>
  </si>
  <si>
    <t>998225111</t>
  </si>
  <si>
    <t>Přesun hmot pro pozemní komunikace s krytem z kamene, monolitickým betonovým nebo živičným</t>
  </si>
  <si>
    <t>-439186557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</si>
  <si>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</si>
  <si>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</si>
  <si>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124</t>
  </si>
  <si>
    <t>998225191</t>
  </si>
  <si>
    <t>Příplatek k přesunu hmot pro pozemní komunikace s krytem z kamene, živičným, betonovým do 1000 m</t>
  </si>
  <si>
    <t>726881224</t>
  </si>
  <si>
    <t>Přesun hmot pro komunikace s krytem z kameniva, monolitickým betonovým nebo živičným Příplatek k ceně za zvětšený přesun přes vymezenou největší dopravní vzdálenost do 1000 m</t>
  </si>
  <si>
    <t>https://podminky.urs.cz/item/CS_URS_2023_01/998225191</t>
  </si>
  <si>
    <t>PSV</t>
  </si>
  <si>
    <t>Práce a dodávky PSV</t>
  </si>
  <si>
    <t>713</t>
  </si>
  <si>
    <t>Izolace tepelné</t>
  </si>
  <si>
    <t>713121111</t>
  </si>
  <si>
    <t>Montáž izolace tepelné podlah volně kladenými rohožemi, pásy, dílci, deskami 1 vrstva</t>
  </si>
  <si>
    <t>-758128349</t>
  </si>
  <si>
    <t>Montáž tepelné izolace podlah rohožemi, pásy, deskami, dílci, bloky (izolační materiál ve specifikaci) kladenými volně jednovrstvá</t>
  </si>
  <si>
    <t>https://podminky.urs.cz/item/CS_URS_2023_01/713121111</t>
  </si>
  <si>
    <t>0,6*1,25*4</t>
  </si>
  <si>
    <t>126</t>
  </si>
  <si>
    <t>28376415</t>
  </si>
  <si>
    <t>deska XPS hrana polodrážková a hladký povrch 300kPA tl 30mm</t>
  </si>
  <si>
    <t>2048516733</t>
  </si>
  <si>
    <t>9*1,02 'Přepočtené koeficientem množství</t>
  </si>
  <si>
    <t>VRN</t>
  </si>
  <si>
    <t>Vedlejší rozpočtové náklady</t>
  </si>
  <si>
    <t>VRN1</t>
  </si>
  <si>
    <t>Průzkumné, geodetické a projektové práce</t>
  </si>
  <si>
    <t>127</t>
  </si>
  <si>
    <t>011103000</t>
  </si>
  <si>
    <t>Geologický průzkum bez rozlišení</t>
  </si>
  <si>
    <t>ks</t>
  </si>
  <si>
    <t>1024</t>
  </si>
  <si>
    <t>-1052719168</t>
  </si>
  <si>
    <t>https://podminky.urs.cz/item/CS_URS_2023_01/011103000</t>
  </si>
  <si>
    <t>Odběr vzorků zeminy pro určení druhu a hloubky stabilizace podloží a 400 m + kontrola v laboratořích</t>
  </si>
  <si>
    <t>128</t>
  </si>
  <si>
    <t>011314000</t>
  </si>
  <si>
    <t>Archeologický dohled</t>
  </si>
  <si>
    <t>kpl.</t>
  </si>
  <si>
    <t>-146597176</t>
  </si>
  <si>
    <t>https://podminky.urs.cz/item/CS_URS_2023_01/011314000</t>
  </si>
  <si>
    <t>Zřízení archeologického dohledu</t>
  </si>
  <si>
    <t>129</t>
  </si>
  <si>
    <t>012103000</t>
  </si>
  <si>
    <t>Geodetické práce před výstavbou</t>
  </si>
  <si>
    <t>181278180</t>
  </si>
  <si>
    <t>https://podminky.urs.cz/item/CS_URS_2023_01/012103000</t>
  </si>
  <si>
    <t>Geodetické práce před zahájením stavby</t>
  </si>
  <si>
    <t>130</t>
  </si>
  <si>
    <t>012203000</t>
  </si>
  <si>
    <t>Geodetické práce při provádění stavby</t>
  </si>
  <si>
    <t>-906054751</t>
  </si>
  <si>
    <t>https://podminky.urs.cz/item/CS_URS_2023_01/012203000</t>
  </si>
  <si>
    <t>Geodetické práce v průběhu stavby</t>
  </si>
  <si>
    <t>131</t>
  </si>
  <si>
    <t>012303000</t>
  </si>
  <si>
    <t>Geodetické práce po výstavbě</t>
  </si>
  <si>
    <t>635641220</t>
  </si>
  <si>
    <t>https://podminky.urs.cz/item/CS_URS_2023_01/012303000</t>
  </si>
  <si>
    <t>Geodetické práce po ukončení stavby</t>
  </si>
  <si>
    <t>132</t>
  </si>
  <si>
    <t>013254000</t>
  </si>
  <si>
    <t>Dokumentace skutečného provedení stavby</t>
  </si>
  <si>
    <t>-737457922</t>
  </si>
  <si>
    <t>https://podminky.urs.cz/item/CS_URS_2023_01/013254000</t>
  </si>
  <si>
    <t>Zpracování a předání dokumentace skutečného provedení stavby (3 tištěné paré + 1 v elektr. podobě), zaměření skutečného provedení, (3+1), fotodokument</t>
  </si>
  <si>
    <t>VRN3</t>
  </si>
  <si>
    <t>Zařízení staveniště</t>
  </si>
  <si>
    <t>133</t>
  </si>
  <si>
    <t>030001000.1</t>
  </si>
  <si>
    <t>2119596427</t>
  </si>
  <si>
    <t>https://podminky.urs.cz/item/CS_URS_2023_01/030001000.1</t>
  </si>
  <si>
    <t>Zajištění a zabezpečení staveniště, zřízení a likvidace zařízení staveniště, včetně případných přípojek, přístupů, deponií a podobně</t>
  </si>
  <si>
    <t>134</t>
  </si>
  <si>
    <t>032803000</t>
  </si>
  <si>
    <t>Ostatní vybavení staveniště</t>
  </si>
  <si>
    <t>-1650045422</t>
  </si>
  <si>
    <t>https://podminky.urs.cz/item/CS_URS_2023_01/032803000</t>
  </si>
  <si>
    <t>Zajištění umístění štítků o povolení stavby</t>
  </si>
  <si>
    <t>VRN4</t>
  </si>
  <si>
    <t>Inženýrská činnost</t>
  </si>
  <si>
    <t>135</t>
  </si>
  <si>
    <t>043103000</t>
  </si>
  <si>
    <t>Zkoušky bez rozlišení</t>
  </si>
  <si>
    <t>-508874957</t>
  </si>
  <si>
    <t>https://podminky.urs.cz/item/CS_URS_2023_01/043103000</t>
  </si>
  <si>
    <t xml:space="preserve">Statické zatěžovací zkoušky na pláni před stabilizací  - a 100 m</t>
  </si>
  <si>
    <t>Statické zatěžovací zkoušky na pláni po stabilizaci - a 300 m</t>
  </si>
  <si>
    <t>Statické zatěžovací zkoušky na podkladní vrstvě vibrovaný štěrk - a 300 m</t>
  </si>
  <si>
    <t>136</t>
  </si>
  <si>
    <t>043194000.1</t>
  </si>
  <si>
    <t>Ostatní zkoušky</t>
  </si>
  <si>
    <t>-448426725</t>
  </si>
  <si>
    <t>https://podminky.urs.cz/item/CS_URS_2023_01/043194000.1</t>
  </si>
  <si>
    <t>Odvrty asfaltu a kontrola v laboratořích - asfaltové vrstvy - a 200 m</t>
  </si>
  <si>
    <t>137</t>
  </si>
  <si>
    <t>043203000</t>
  </si>
  <si>
    <t>Měření, monitoring, rozbory bez rozlišení</t>
  </si>
  <si>
    <t>-1522001044</t>
  </si>
  <si>
    <t>https://podminky.urs.cz/item/CS_URS_2023_01/043203000</t>
  </si>
  <si>
    <t>Zhotovení rozboru zeminy ukládané na skládku, včetně akreditovaného odběru</t>
  </si>
  <si>
    <t>138</t>
  </si>
  <si>
    <t>049103000</t>
  </si>
  <si>
    <t>Náklady vzniklé v souvislosti s realizací stavby</t>
  </si>
  <si>
    <t>708873778</t>
  </si>
  <si>
    <t>https://podminky.urs.cz/item/CS_URS_2023_01/049103000</t>
  </si>
  <si>
    <t>Zajištění případného zvláštního užívání komunikace vč. zajištění rozhodnutí, poplatku, dodání a instalace dopravního značení</t>
  </si>
  <si>
    <t>139</t>
  </si>
  <si>
    <t>049303000</t>
  </si>
  <si>
    <t>Náklady vzniklé v souvislosti s předáním stavby</t>
  </si>
  <si>
    <t>1827441148</t>
  </si>
  <si>
    <t>https://podminky.urs.cz/item/CS_URS_2023_01/049303000</t>
  </si>
  <si>
    <t>Protokolární předání dotčených pozemků a komunikací, uvedení do původního stavu, zpět jejich vlastníkům</t>
  </si>
  <si>
    <t>VRN7</t>
  </si>
  <si>
    <t>Provozní vlivy</t>
  </si>
  <si>
    <t>075002000.1</t>
  </si>
  <si>
    <t>Ochranná pásma</t>
  </si>
  <si>
    <t>313363916</t>
  </si>
  <si>
    <t>https://podminky.urs.cz/item/CS_URS_2023_01/075002000.1</t>
  </si>
  <si>
    <t>Vytýčení inženýrských sítí před zahájením stavebních prací</t>
  </si>
  <si>
    <t>Práce v ochranném pásmu inženýrských sítí dle podmínek správců sítí</t>
  </si>
  <si>
    <t>VRN9</t>
  </si>
  <si>
    <t>Ostatní náklady</t>
  </si>
  <si>
    <t>141</t>
  </si>
  <si>
    <t>091504000.1</t>
  </si>
  <si>
    <t>Náklady související s publikační činností</t>
  </si>
  <si>
    <t>829972100</t>
  </si>
  <si>
    <t>https://podminky.urs.cz/item/CS_URS_2023_01/091504000.1</t>
  </si>
  <si>
    <t>Dodávka a montáž prezentační tabule - rozměr 210 x 220 cm, voděodolný materiál s životností minimálně 5 let</t>
  </si>
  <si>
    <t>např. PVC deska, potisk, instalace na ocelový pozinkovaný rám s příčným ztužením, 2 stojky z pozinkovaných I profilů</t>
  </si>
  <si>
    <t>s betonovým základem</t>
  </si>
  <si>
    <t>SO 01_2 - Výsadby</t>
  </si>
  <si>
    <t>Ing. Michaela Hanousková</t>
  </si>
  <si>
    <t>111103202</t>
  </si>
  <si>
    <t>Kosení ve vegetačním období travního porostu středně hustého</t>
  </si>
  <si>
    <t>1220698429</t>
  </si>
  <si>
    <t>Kosení travin a vodních rostlin ve vegetačním období travního porostu středně hustého</t>
  </si>
  <si>
    <t>https://podminky.urs.cz/item/CS_URS_2023_01/111103202</t>
  </si>
  <si>
    <t>111103213</t>
  </si>
  <si>
    <t>Kosení ve vegetačním období divokého porostu hustého</t>
  </si>
  <si>
    <t>1560087328</t>
  </si>
  <si>
    <t>Kosení travin a vodních rostlin ve vegetačním období divokého porostu hustého</t>
  </si>
  <si>
    <t>https://podminky.urs.cz/item/CS_URS_2023_01/111103213</t>
  </si>
  <si>
    <t>765686207</t>
  </si>
  <si>
    <t>181411121</t>
  </si>
  <si>
    <t>Založení lučního trávníku výsevem pl do 1000 m2 v rovině a ve svahu do 1:5</t>
  </si>
  <si>
    <t>-142354994</t>
  </si>
  <si>
    <t>Založení trávníku na půdě předem připravené plochy do 1000 m2 výsevem včetně utažení lučního v rovině nebo na svahu do 1:5</t>
  </si>
  <si>
    <t>https://podminky.urs.cz/item/CS_URS_2023_01/181411121</t>
  </si>
  <si>
    <t>00572420</t>
  </si>
  <si>
    <t>osivo směs travní parková okrasná</t>
  </si>
  <si>
    <t>1223704829</t>
  </si>
  <si>
    <t>184211315</t>
  </si>
  <si>
    <t>Kopání jamek 25 x 25 cm a sadba sazenic sklon do 1:5 při stupni zabuřenění 1 v zemině 1 a 2</t>
  </si>
  <si>
    <t>1878858681</t>
  </si>
  <si>
    <t>Jamková výsadba sazenic sklon terénu do 1:5 s kopáním jamky 25 x 25 cm ve stupni zabuřenění 1 v zemině 1 a 2</t>
  </si>
  <si>
    <t>https://podminky.urs.cz/item/CS_URS_2023_01/184211315</t>
  </si>
  <si>
    <t>184215112</t>
  </si>
  <si>
    <t>Ukotvení kmene dřevin v rovině nebo na svahu do 1:5 jedním kůlem D do 0,1 m dl přes 1 do 2 m</t>
  </si>
  <si>
    <t>541023730</t>
  </si>
  <si>
    <t>Ukotvení dřeviny kůly v rovině nebo na svahu do 1:5 jedním kůlem, délky přes 1 do 2 m</t>
  </si>
  <si>
    <t>https://podminky.urs.cz/item/CS_URS_2023_01/184215112</t>
  </si>
  <si>
    <t>60591253</t>
  </si>
  <si>
    <t>kůl vyvazovací dřevěný impregnovaný D 8cm dl 2m</t>
  </si>
  <si>
    <t>-798748657</t>
  </si>
  <si>
    <t>60591321</t>
  </si>
  <si>
    <t>Plastová chránička 120 cm</t>
  </si>
  <si>
    <t>1227447373</t>
  </si>
  <si>
    <t>-1521339944</t>
  </si>
  <si>
    <t>-783096510</t>
  </si>
  <si>
    <t>02650360</t>
  </si>
  <si>
    <t>dub letní /Quercus robur/ 150-180cm</t>
  </si>
  <si>
    <t>-1061905683</t>
  </si>
  <si>
    <t>02650301</t>
  </si>
  <si>
    <t>lípa srdčitá (Tilia cordata), 150 cm</t>
  </si>
  <si>
    <t>533780327</t>
  </si>
  <si>
    <t>02650302</t>
  </si>
  <si>
    <t xml:space="preserve">lípa velkolistá Tilia platyphyla),  150 cm</t>
  </si>
  <si>
    <t>546019229</t>
  </si>
  <si>
    <t>02650303</t>
  </si>
  <si>
    <t>třešeň ptačí (Prunus avium), 150 cm</t>
  </si>
  <si>
    <t>-1467550825</t>
  </si>
  <si>
    <t>02650304</t>
  </si>
  <si>
    <t>javor mléč (Acer platanoides), 150 cm</t>
  </si>
  <si>
    <t>-1223814602</t>
  </si>
  <si>
    <t>02650531</t>
  </si>
  <si>
    <t>zimolez pýřitý (Lionicera xylosteum), 40 cm</t>
  </si>
  <si>
    <t>-520275</t>
  </si>
  <si>
    <t>02650532</t>
  </si>
  <si>
    <t>bez hroznatý (Sambucus racemosa), 40 cm</t>
  </si>
  <si>
    <t>-357651471</t>
  </si>
  <si>
    <t>0265034</t>
  </si>
  <si>
    <t>líska obecná (Corylus avellana), 40 cm</t>
  </si>
  <si>
    <t>1433686511</t>
  </si>
  <si>
    <t>184813133</t>
  </si>
  <si>
    <t>Ochrana listnatých dřevin do 70 cm před okusem chemickým nátěrem v rovině a svahu do 1:5</t>
  </si>
  <si>
    <t>100 kus</t>
  </si>
  <si>
    <t>1683226266</t>
  </si>
  <si>
    <t>Ochrana dřevin před okusem zvěří chemicky nátěrem, v rovině nebo ve svahu do 1:5 listnatých, výšky do 70 cm</t>
  </si>
  <si>
    <t>https://podminky.urs.cz/item/CS_URS_2023_01/184813133</t>
  </si>
  <si>
    <t>184813134</t>
  </si>
  <si>
    <t>Ochrana listnatých dřevin přes 70 cm před okusem chemickým nátěrem v rovině a svahu do 1:5</t>
  </si>
  <si>
    <t>-1238272336</t>
  </si>
  <si>
    <t>Ochrana dřevin před okusem zvěří chemicky nátěrem, v rovině nebo ve svahu do 1:5 listnatých, výšky přes 70 cm</t>
  </si>
  <si>
    <t>https://podminky.urs.cz/item/CS_URS_2023_01/184813134</t>
  </si>
  <si>
    <t>25191156</t>
  </si>
  <si>
    <t>Chemický přípravek na nátěr proti okusu</t>
  </si>
  <si>
    <t>-1745758031</t>
  </si>
  <si>
    <t>Chemický přípravek proti okusu</t>
  </si>
  <si>
    <t>184911421</t>
  </si>
  <si>
    <t>Mulčování rostlin kůrou tl do 0,1 m v rovině a svahu do 1:5</t>
  </si>
  <si>
    <t>1289888870</t>
  </si>
  <si>
    <t>Mulčování vysazených rostlin mulčovací kůrou, tl. do 100 mm v rovině nebo na svahu do 1:5</t>
  </si>
  <si>
    <t>https://podminky.urs.cz/item/CS_URS_2023_01/184911421</t>
  </si>
  <si>
    <t>10391100</t>
  </si>
  <si>
    <t>kůra mulčovací VL</t>
  </si>
  <si>
    <t>273901514</t>
  </si>
  <si>
    <t>185804312</t>
  </si>
  <si>
    <t>Zalití rostlin vodou plocha přes 20 m2</t>
  </si>
  <si>
    <t>1440284557</t>
  </si>
  <si>
    <t>Zalití rostlin vodou plochy záhonů jednotlivě přes 20 m2</t>
  </si>
  <si>
    <t>https://podminky.urs.cz/item/CS_URS_2023_01/185804312</t>
  </si>
  <si>
    <t>998231311</t>
  </si>
  <si>
    <t>Přesun hmot pro sadovnické a krajinářské úpravy vodorovně do 5000 m</t>
  </si>
  <si>
    <t>-1126468276</t>
  </si>
  <si>
    <t>Přesun hmot pro sadovnické a krajinářské úpravy - strojně dopravní vzdálenost do 5000 m</t>
  </si>
  <si>
    <t>https://podminky.urs.cz/item/CS_URS_2023_01/998231311</t>
  </si>
  <si>
    <t>SO 01_3 - 1. rok následné péče</t>
  </si>
  <si>
    <t>-706471036</t>
  </si>
  <si>
    <t>-171702859</t>
  </si>
  <si>
    <t>-2080283203</t>
  </si>
  <si>
    <t>1380061921</t>
  </si>
  <si>
    <t>813857920</t>
  </si>
  <si>
    <t>184813541</t>
  </si>
  <si>
    <t>Chemické odplevelení po založení kultury postřikem hnízdově v rovině a svahu do 1:5 ručně</t>
  </si>
  <si>
    <t>2135460424</t>
  </si>
  <si>
    <t>Chemické odplevelení po založení kultury ručně postřikem hnízdově v rovině nebo na svahu do 1:5</t>
  </si>
  <si>
    <t>https://podminky.urs.cz/item/CS_URS_2023_01/184813541</t>
  </si>
  <si>
    <t>843140867</t>
  </si>
  <si>
    <t>-509445448</t>
  </si>
  <si>
    <t>-1455908212</t>
  </si>
  <si>
    <t>-652155705</t>
  </si>
  <si>
    <t>-839552640</t>
  </si>
  <si>
    <t>SO 01_4 - 2. rok následné péče</t>
  </si>
  <si>
    <t>256003127</t>
  </si>
  <si>
    <t>-330070252</t>
  </si>
  <si>
    <t>1730983188</t>
  </si>
  <si>
    <t>-1310990077</t>
  </si>
  <si>
    <t>221260658</t>
  </si>
  <si>
    <t>1788126966</t>
  </si>
  <si>
    <t>1699325498</t>
  </si>
  <si>
    <t>-1382428661</t>
  </si>
  <si>
    <t>688865210</t>
  </si>
  <si>
    <t>-1881476984</t>
  </si>
  <si>
    <t>1137719481</t>
  </si>
  <si>
    <t>SO 01_5 - 3. rok následné péče</t>
  </si>
  <si>
    <t>1588717610</t>
  </si>
  <si>
    <t>1290537551</t>
  </si>
  <si>
    <t>-606156928</t>
  </si>
  <si>
    <t>1016755091</t>
  </si>
  <si>
    <t>-647951528</t>
  </si>
  <si>
    <t>109014734</t>
  </si>
  <si>
    <t>1116825036</t>
  </si>
  <si>
    <t>1432463343</t>
  </si>
  <si>
    <t>2022629059</t>
  </si>
  <si>
    <t>1390356628</t>
  </si>
  <si>
    <t>-624877625</t>
  </si>
  <si>
    <t>184215114</t>
  </si>
  <si>
    <t>odvázání od kůlu</t>
  </si>
  <si>
    <t>1449711928</t>
  </si>
  <si>
    <t>-1407312306</t>
  </si>
  <si>
    <t>184806111</t>
  </si>
  <si>
    <t>Řez stromů netrnitých průklestem D koruny do 2 m</t>
  </si>
  <si>
    <t>-639155401</t>
  </si>
  <si>
    <t>Řez stromů, keřů nebo růží průklestem stromů netrnitých, o průměru koruny do 2 m</t>
  </si>
  <si>
    <t>https://podminky.urs.cz/item/CS_URS_2023_01/184806111</t>
  </si>
  <si>
    <t>-1131321184</t>
  </si>
  <si>
    <t>-1162443785</t>
  </si>
  <si>
    <t>688918841</t>
  </si>
  <si>
    <t>-1281650586</t>
  </si>
  <si>
    <t>-403788165</t>
  </si>
  <si>
    <t>SO 02 - Polní cesta C8</t>
  </si>
  <si>
    <t xml:space="preserve">    5 - Komunikace pozemní</t>
  </si>
  <si>
    <t>111151131</t>
  </si>
  <si>
    <t>Pokosení trávníku lučního pl do 1000 m2 s odvozem do 20 km v rovině a svahu do 1:5</t>
  </si>
  <si>
    <t>-301072966</t>
  </si>
  <si>
    <t>Pokosení trávníku při souvislé ploše do 1000 m2 lučního v rovině nebo svahu do 1:5</t>
  </si>
  <si>
    <t>https://podminky.urs.cz/item/CS_URS_2023_01/111151131</t>
  </si>
  <si>
    <t>Výkresy č. D.2.2, D.2.3., D.2.4., D.2.5., TZ</t>
  </si>
  <si>
    <t>1185-807</t>
  </si>
  <si>
    <t>1185-972</t>
  </si>
  <si>
    <t>1185-972+480*0,25</t>
  </si>
  <si>
    <t>111151133</t>
  </si>
  <si>
    <t>Pokosení trávníku lučního pl do 1000 m2 s odvozem do 20 km ve svahu přes 1:2 do 1:1</t>
  </si>
  <si>
    <t>-81940106</t>
  </si>
  <si>
    <t>Pokosení trávníku při souvislé ploše do 1000 m2 lučního na svahu přes 1:2 do 1:1</t>
  </si>
  <si>
    <t>https://podminky.urs.cz/item/CS_URS_2023_01/111151133</t>
  </si>
  <si>
    <t>(200+200)*2</t>
  </si>
  <si>
    <t>-238131778</t>
  </si>
  <si>
    <t>Výkresy č. D.2.2, TZ</t>
  </si>
  <si>
    <t>659853241</t>
  </si>
  <si>
    <t>574374435</t>
  </si>
  <si>
    <t>384742865</t>
  </si>
  <si>
    <t>-759537108</t>
  </si>
  <si>
    <t>219598464</t>
  </si>
  <si>
    <t>708422384</t>
  </si>
  <si>
    <t>807</t>
  </si>
  <si>
    <t>-1955342848</t>
  </si>
  <si>
    <t>972-807</t>
  </si>
  <si>
    <t>122252203</t>
  </si>
  <si>
    <t>Odkopávky a prokopávky nezapažené pro silnice a dálnice v hornině třídy těžitelnosti I objem do 100 m3 strojně</t>
  </si>
  <si>
    <t>1913281601</t>
  </si>
  <si>
    <t>Odkopávky a prokopávky nezapažené pro silnice a dálnice strojně v hornině třídy těžitelnosti I do 100 m3</t>
  </si>
  <si>
    <t>https://podminky.urs.cz/item/CS_URS_2023_01/122252203</t>
  </si>
  <si>
    <t>397-807*0,3-75-0,2*(972-807)</t>
  </si>
  <si>
    <t>132251103</t>
  </si>
  <si>
    <t>Hloubení rýh nezapažených š do 800 mm v hornině třídy těžitelnosti I skupiny 3 objem do 100 m3 strojně</t>
  </si>
  <si>
    <t>-859090198</t>
  </si>
  <si>
    <t>Hloubení nezapažených rýh šířky do 800 mm strojně s urovnáním dna do předepsaného profilu a spádu v hornině třídy těžitelnosti I skupiny 3 přes 50 do 100 m3</t>
  </si>
  <si>
    <t>https://podminky.urs.cz/item/CS_URS_2023_01/132251103</t>
  </si>
  <si>
    <t>132251251</t>
  </si>
  <si>
    <t>Hloubení rýh nezapažených š do 2000 mm v hornině třídy těžitelnosti I skupiny 3 objem do 20 m3 strojně</t>
  </si>
  <si>
    <t>-1256957939</t>
  </si>
  <si>
    <t>Hloubení nezapažených rýh šířky přes 800 do 2 000 mm strojně s urovnáním dna do předepsaného profilu a spádu v hornině třídy těžitelnosti I skupiny 3 do 20 m3</t>
  </si>
  <si>
    <t>https://podminky.urs.cz/item/CS_URS_2023_01/132251251</t>
  </si>
  <si>
    <t>Výkresy č. D.2.2, D.2.3., D.2.4., D.2.5., D.2.6., TZ</t>
  </si>
  <si>
    <t>Zasakovací jímka km 0.238 50</t>
  </si>
  <si>
    <t>3*1*2,5</t>
  </si>
  <si>
    <t>-1444265941</t>
  </si>
  <si>
    <t>-1167187018</t>
  </si>
  <si>
    <t>-2078612300</t>
  </si>
  <si>
    <t xml:space="preserve">Ornice pro ozelenění </t>
  </si>
  <si>
    <t>(200+200)*0,1</t>
  </si>
  <si>
    <t>24+1,5</t>
  </si>
  <si>
    <t>1388159344</t>
  </si>
  <si>
    <t>Odkopávky-zpětné zásypy</t>
  </si>
  <si>
    <t>46,9-25,5</t>
  </si>
  <si>
    <t>807*0,3</t>
  </si>
  <si>
    <t>75+7,5</t>
  </si>
  <si>
    <t>-1837349013</t>
  </si>
  <si>
    <t>(46,9-25,5)*(20-10)</t>
  </si>
  <si>
    <t>807*0,3*(20-10)</t>
  </si>
  <si>
    <t>(75+7,5)*(20-10)</t>
  </si>
  <si>
    <t>1884420400</t>
  </si>
  <si>
    <t>25,5</t>
  </si>
  <si>
    <t xml:space="preserve">Nakládání ornice pro ozelenění </t>
  </si>
  <si>
    <t>-535910557</t>
  </si>
  <si>
    <t>4 x sjezd</t>
  </si>
  <si>
    <t>4*1,44</t>
  </si>
  <si>
    <t>276965782</t>
  </si>
  <si>
    <t>Urovnání 0,5 m za krajnici do hl. 0,4 m - 1,44 m3 - 4 x sjezd</t>
  </si>
  <si>
    <t>4*1,44*1,85</t>
  </si>
  <si>
    <t>-2102716033</t>
  </si>
  <si>
    <t>-211063723</t>
  </si>
  <si>
    <t>(46,9-25,5)*1,8</t>
  </si>
  <si>
    <t>807*0,3*1,8</t>
  </si>
  <si>
    <t>(75+7,5)*1,8</t>
  </si>
  <si>
    <t>264745150</t>
  </si>
  <si>
    <t>Zasypání zasakovací jímky</t>
  </si>
  <si>
    <t>3*1*0,5</t>
  </si>
  <si>
    <t>1220765155</t>
  </si>
  <si>
    <t>7*1,85</t>
  </si>
  <si>
    <t>1724953778</t>
  </si>
  <si>
    <t>InR 765 m2</t>
  </si>
  <si>
    <t>765</t>
  </si>
  <si>
    <t>ZU+sjezd km 0.005 00 vlevo</t>
  </si>
  <si>
    <t>sjezd km 0.070 00 vlevo, 0.214 00 vpravo, 0.217 00 vlevo</t>
  </si>
  <si>
    <t>7+5+6</t>
  </si>
  <si>
    <t>257393314</t>
  </si>
  <si>
    <t>-1926936984</t>
  </si>
  <si>
    <t>480*0,25</t>
  </si>
  <si>
    <t>1698494929</t>
  </si>
  <si>
    <t>496,064224437746*0,015 'Přepočtené koeficientem množství</t>
  </si>
  <si>
    <t>181411123</t>
  </si>
  <si>
    <t>Založení lučního trávníku výsevem pl do 1000 m2 ve svahu přes 1:2 do 1:1</t>
  </si>
  <si>
    <t>1179962817</t>
  </si>
  <si>
    <t>Založení trávníku na půdě předem připravené plochy do 1000 m2 výsevem včetně utažení lučního na svahu přes 1:2 do 1:1</t>
  </si>
  <si>
    <t>https://podminky.urs.cz/item/CS_URS_2023_01/181411123</t>
  </si>
  <si>
    <t>200+200</t>
  </si>
  <si>
    <t>615879486</t>
  </si>
  <si>
    <t>400*0,03 'Přepočtené koeficientem množství</t>
  </si>
  <si>
    <t>1071855310</t>
  </si>
  <si>
    <t>200</t>
  </si>
  <si>
    <t>516877502</t>
  </si>
  <si>
    <t>182351123</t>
  </si>
  <si>
    <t>Rozprostření ornice pl přes 100 do 500 m2 ve svahu přes 1:5 tl vrstvy do 200 mm strojně</t>
  </si>
  <si>
    <t>-438355446</t>
  </si>
  <si>
    <t>Rozprostření a urovnání ornice ve svahu sklonu přes 1:5 strojně při souvislé ploše přes 100 do 500 m2, tl. vrstvy do 200 mm</t>
  </si>
  <si>
    <t>https://podminky.urs.cz/item/CS_URS_2023_01/182351123</t>
  </si>
  <si>
    <t>1300167389</t>
  </si>
  <si>
    <t>-1313572539</t>
  </si>
  <si>
    <t>-1960651208</t>
  </si>
  <si>
    <t>(1185-972)/10000</t>
  </si>
  <si>
    <t>-423129602</t>
  </si>
  <si>
    <t>480004523</t>
  </si>
  <si>
    <t>(1185-807)/10000*5</t>
  </si>
  <si>
    <t>0,811</t>
  </si>
  <si>
    <t>1414843441</t>
  </si>
  <si>
    <t>Délka podélného drénu ve skutečnosti 239 m</t>
  </si>
  <si>
    <t>239</t>
  </si>
  <si>
    <t>-224096283</t>
  </si>
  <si>
    <t>-396122946</t>
  </si>
  <si>
    <t>239*1,85</t>
  </si>
  <si>
    <t>-1642476630</t>
  </si>
  <si>
    <t>3*1*2,0</t>
  </si>
  <si>
    <t>561041111</t>
  </si>
  <si>
    <t>Zřízení podkladu ze zeminy upravené vápnem, cementem, směsnými pojivy tl přes 250 do 300 mm pl do 1000 m2</t>
  </si>
  <si>
    <t>-280684620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</si>
  <si>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250 do 300 mm</t>
  </si>
  <si>
    <t>https://podminky.urs.cz/item/CS_URS_2023_01/561041111</t>
  </si>
  <si>
    <t>InR 645 m2</t>
  </si>
  <si>
    <t>645</t>
  </si>
  <si>
    <t>411883807</t>
  </si>
  <si>
    <t>700*0,3 = 210 m3</t>
  </si>
  <si>
    <t>210*1750 = 367500 kg = 367,5 t</t>
  </si>
  <si>
    <t xml:space="preserve">367,5*0,03*1,01 </t>
  </si>
  <si>
    <t>-1869565832</t>
  </si>
  <si>
    <t>1242707950</t>
  </si>
  <si>
    <t>565155111</t>
  </si>
  <si>
    <t>Asfaltový beton vrstva podkladní ACP 16 (obalované kamenivo OKS) tl 70 mm š do 3 m</t>
  </si>
  <si>
    <t>2111920761</t>
  </si>
  <si>
    <t>Asfaltový beton vrstva podkladní ACP 16 (obalované kamenivo střednězrnné - OKS) s rozprostřením a zhutněním v pruhu šířky přes 1,5 do 3 m, po zhutnění tl. 70 mm</t>
  </si>
  <si>
    <t>https://podminky.urs.cz/item/CS_URS_2023_01/565155111</t>
  </si>
  <si>
    <t>InR 635 m2</t>
  </si>
  <si>
    <t>635</t>
  </si>
  <si>
    <t>-596573780</t>
  </si>
  <si>
    <t>(238+242)*0,25</t>
  </si>
  <si>
    <t>-1926111186</t>
  </si>
  <si>
    <t>InR 760 m2</t>
  </si>
  <si>
    <t>760</t>
  </si>
  <si>
    <t>1992929421</t>
  </si>
  <si>
    <t>InR 620 m2</t>
  </si>
  <si>
    <t>620</t>
  </si>
  <si>
    <t>-2052061339</t>
  </si>
  <si>
    <t>InR 610 m2</t>
  </si>
  <si>
    <t>610</t>
  </si>
  <si>
    <t>922272186</t>
  </si>
  <si>
    <t>sjezd km 0.214 vpravo</t>
  </si>
  <si>
    <t>příčný drén</t>
  </si>
  <si>
    <t>-1118531644</t>
  </si>
  <si>
    <t>Zasakovací jímka km 0.238 50 00</t>
  </si>
  <si>
    <t>3*1*2+1*2*2+3*2*2</t>
  </si>
  <si>
    <t>755424388</t>
  </si>
  <si>
    <t xml:space="preserve">Osazení betonové chráničky podzemního vedení NN </t>
  </si>
  <si>
    <t>5+5+5+15+5</t>
  </si>
  <si>
    <t>-1199534567</t>
  </si>
  <si>
    <t xml:space="preserve">Dodávka betonové chráničky podzemního vedení NN </t>
  </si>
  <si>
    <t>-1733425578</t>
  </si>
  <si>
    <t xml:space="preserve">Dodávka poklopu betonové chráničky podzemního vedení NN </t>
  </si>
  <si>
    <t>(5+5+5+15+5)/0,5</t>
  </si>
  <si>
    <t>-785980725</t>
  </si>
  <si>
    <t>-1937229294</t>
  </si>
  <si>
    <t>1866563483</t>
  </si>
  <si>
    <t>-2111228083</t>
  </si>
  <si>
    <t>-165367323</t>
  </si>
  <si>
    <t>2046497872</t>
  </si>
  <si>
    <t>1660894090</t>
  </si>
  <si>
    <t>-25671961</t>
  </si>
  <si>
    <t>-133735837</t>
  </si>
  <si>
    <t>-918983793</t>
  </si>
  <si>
    <t>1974737549</t>
  </si>
  <si>
    <t>337104012</t>
  </si>
  <si>
    <t>469125807</t>
  </si>
  <si>
    <t>-639315907</t>
  </si>
  <si>
    <t>969058446</t>
  </si>
  <si>
    <t>2015346005</t>
  </si>
  <si>
    <t>-656334084</t>
  </si>
  <si>
    <t>SO 03 - Polní cesta C35</t>
  </si>
  <si>
    <t>-1151734751</t>
  </si>
  <si>
    <t>Výkresy č. D.3.2, D.3.3., D.3.4., D.3.5., TZ</t>
  </si>
  <si>
    <t>(120+33)*2</t>
  </si>
  <si>
    <t>111151231</t>
  </si>
  <si>
    <t>Pokosení trávníku lučního pl do 10000 m2 s odvozem do 20 km v rovině a svahu do 1:5</t>
  </si>
  <si>
    <t>-1399855231</t>
  </si>
  <si>
    <t>Pokosení trávníku při souvislé ploše přes 1000 do 10000 m2 lučního v rovině nebo svahu do 1:5</t>
  </si>
  <si>
    <t>https://podminky.urs.cz/item/CS_URS_2023_01/111151231</t>
  </si>
  <si>
    <t>1381-424</t>
  </si>
  <si>
    <t>1381-1106</t>
  </si>
  <si>
    <t>Plocha parcely mínus plocha nové cesty</t>
  </si>
  <si>
    <t>111251102</t>
  </si>
  <si>
    <t>Odstranění křovin a stromů průměru kmene do 100 mm i s kořeny sklonu terénu do 1:5 z celkové plochy přes 100 do 500 m2 strojně</t>
  </si>
  <si>
    <t>1866794074</t>
  </si>
  <si>
    <t>Odstranění křovin a stromů s odstraněním kořenů strojně průměru kmene do 100 mm v rovině nebo ve svahu sklonu terénu do 1:5, při celkové ploše přes 100 do 500 m2</t>
  </si>
  <si>
    <t>https://podminky.urs.cz/item/CS_URS_2023_01/111251102</t>
  </si>
  <si>
    <t>Výkresy č. D.3.2, TZ</t>
  </si>
  <si>
    <t>215</t>
  </si>
  <si>
    <t>644454806</t>
  </si>
  <si>
    <t>-785828036</t>
  </si>
  <si>
    <t>-1681496022</t>
  </si>
  <si>
    <t>-2039408344</t>
  </si>
  <si>
    <t>-241247500</t>
  </si>
  <si>
    <t>-1877338719</t>
  </si>
  <si>
    <t>-1501096569</t>
  </si>
  <si>
    <t>Výkresy č. D.3.2., TZ</t>
  </si>
  <si>
    <t>1683243669</t>
  </si>
  <si>
    <t>1392028367</t>
  </si>
  <si>
    <t>113107222</t>
  </si>
  <si>
    <t>Odstranění podkladu z kameniva drceného tl přes 100 do 200 mm strojně pl přes 200 m2</t>
  </si>
  <si>
    <t>699973899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</si>
  <si>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</si>
  <si>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https://podminky.urs.cz/item/CS_URS_2023_01/113107222</t>
  </si>
  <si>
    <t>Odstranění konstrukce stávající polní cesty - průměrná tl. 20 cm</t>
  </si>
  <si>
    <t>424</t>
  </si>
  <si>
    <t>1906132030</t>
  </si>
  <si>
    <t>Sejmutí ornice tl. 10 cm</t>
  </si>
  <si>
    <t>1106-424</t>
  </si>
  <si>
    <t>122252204</t>
  </si>
  <si>
    <t>Odkopávky a prokopávky nezapažené pro silnice a dálnice v hornině třídy těžitelnosti I objem do 500 m3 strojně</t>
  </si>
  <si>
    <t>1579885382</t>
  </si>
  <si>
    <t>Odkopávky a prokopávky nezapažené pro silnice a dálnice strojně v hornině třídy těžitelnosti I přes 100 do 500 m3</t>
  </si>
  <si>
    <t>https://podminky.urs.cz/item/CS_URS_2023_01/122252204</t>
  </si>
  <si>
    <t>431-424*0,2-0,1*(1106-424)-90</t>
  </si>
  <si>
    <t>Brod B5</t>
  </si>
  <si>
    <t>23,5*0,8</t>
  </si>
  <si>
    <t>559293108</t>
  </si>
  <si>
    <t>132251252</t>
  </si>
  <si>
    <t>Hloubení rýh nezapažených š do 2000 mm v hornině třídy těžitelnosti I skupiny 3 objem do 50 m3 strojně</t>
  </si>
  <si>
    <t>913149319</t>
  </si>
  <si>
    <t>Hloubení nezapažených rýh šířky přes 800 do 2 000 mm strojně s urovnáním dna do předepsaného profilu a spádu v hornině třídy těžitelnosti I skupiny 3 přes 20 do 50 m3</t>
  </si>
  <si>
    <t>https://podminky.urs.cz/item/CS_URS_2023_01/132251252</t>
  </si>
  <si>
    <t>Výkresy č. D.3.2, D.3.3., D.3.4., D.3.5., D.3.7., TZ</t>
  </si>
  <si>
    <t>Zasakovací jímky, km 0.112 00, km 0.265 00, km 0.280 00</t>
  </si>
  <si>
    <t>3*3*1*2,5</t>
  </si>
  <si>
    <t>-25927340</t>
  </si>
  <si>
    <t>51532851</t>
  </si>
  <si>
    <t>-912336583</t>
  </si>
  <si>
    <t>1899006731</t>
  </si>
  <si>
    <t>162351103</t>
  </si>
  <si>
    <t>Vodorovné přemístění přes 50 do 500 m výkopku/sypaniny z horniny třídy těžitelnosti I skupiny 1 až 3</t>
  </si>
  <si>
    <t>-780591308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</si>
  <si>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</si>
  <si>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https://podminky.urs.cz/item/CS_URS_2023_01/162351103</t>
  </si>
  <si>
    <t>(120+33)*0,1</t>
  </si>
  <si>
    <t>11+4,5</t>
  </si>
  <si>
    <t>801711802</t>
  </si>
  <si>
    <t>Odkopávky-zpětný zásyp</t>
  </si>
  <si>
    <t>206,8-11-4,5</t>
  </si>
  <si>
    <t>424*0,2</t>
  </si>
  <si>
    <t>90+22,5</t>
  </si>
  <si>
    <t>Ornice - ornice pro ozelenění</t>
  </si>
  <si>
    <t>682*0,1-(120+33)*0,1</t>
  </si>
  <si>
    <t>-407248067</t>
  </si>
  <si>
    <t>(206,8-11-4,5)*(20-10)</t>
  </si>
  <si>
    <t>424*0,2*(20-10)</t>
  </si>
  <si>
    <t>(90+22,5)*(20-10)</t>
  </si>
  <si>
    <t>(682*0,1-(120+33)*0,1)*(20-10)</t>
  </si>
  <si>
    <t>-186606000</t>
  </si>
  <si>
    <t>-506475534</t>
  </si>
  <si>
    <t>9 x sjezd</t>
  </si>
  <si>
    <t>9*1,44</t>
  </si>
  <si>
    <t>-443819823</t>
  </si>
  <si>
    <t>Urovnání 0,5 m za krajnici do hl. 0,4 m - 1,44 m3 - 9 x sjezd</t>
  </si>
  <si>
    <t>9*1,44*1,85</t>
  </si>
  <si>
    <t>-1756189432</t>
  </si>
  <si>
    <t>42363459</t>
  </si>
  <si>
    <t>(206,8-11-4,5)*1,8</t>
  </si>
  <si>
    <t>424*0,2*1,8</t>
  </si>
  <si>
    <t>(90+22,5)*1,8</t>
  </si>
  <si>
    <t>(682*0,1-(120+33)*0,1)*1,8</t>
  </si>
  <si>
    <t>-125509317</t>
  </si>
  <si>
    <t>3*3*1*0,5</t>
  </si>
  <si>
    <t>Brod B5 - štěrkový přechodový klín</t>
  </si>
  <si>
    <t>0,1*(3,38+3,38)</t>
  </si>
  <si>
    <t>925382562</t>
  </si>
  <si>
    <t>5*1,85</t>
  </si>
  <si>
    <t>Brod B5 - štěrkové přechodové klíny</t>
  </si>
  <si>
    <t>-669561960</t>
  </si>
  <si>
    <t>InR 935 m2</t>
  </si>
  <si>
    <t>935</t>
  </si>
  <si>
    <t>ZU, sjezd km 0.010 00 pravo, km 0.052 00 vlevo, km 0.083 00 vlevo, km 0.110 00 vpravo, km 0.130 00 vlevo, km 0.200 00 vpravo</t>
  </si>
  <si>
    <t>16+5+105+3+3+8+6</t>
  </si>
  <si>
    <t>sjezd km 0.256 00 vlevo, km 0.257 00 vpravo, km 0.290 00 vpravo</t>
  </si>
  <si>
    <t>3+4+3</t>
  </si>
  <si>
    <t>181111111</t>
  </si>
  <si>
    <t>Plošná úprava terénu do 500 m2 zemina skupiny 1 až 4 nerovnosti přes 50 do 100 mm v rovinně a svahu do 1:5</t>
  </si>
  <si>
    <t>1690804032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</si>
  <si>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</si>
  <si>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https://podminky.urs.cz/item/CS_URS_2023_01/181111111</t>
  </si>
  <si>
    <t>479054556</t>
  </si>
  <si>
    <t>1947707814</t>
  </si>
  <si>
    <t>409,662647808949*0,015 'Přepočtené koeficientem množství</t>
  </si>
  <si>
    <t>-872668965</t>
  </si>
  <si>
    <t>120+33</t>
  </si>
  <si>
    <t>-61295060</t>
  </si>
  <si>
    <t>153*0,03 'Přepočtené koeficientem množství</t>
  </si>
  <si>
    <t>-876699323</t>
  </si>
  <si>
    <t>1888361316</t>
  </si>
  <si>
    <t>1834226474</t>
  </si>
  <si>
    <t>-342064902</t>
  </si>
  <si>
    <t>-1188523304</t>
  </si>
  <si>
    <t>537854467</t>
  </si>
  <si>
    <t>(1381-1106)/10000</t>
  </si>
  <si>
    <t>1077547423</t>
  </si>
  <si>
    <t>598961848</t>
  </si>
  <si>
    <t>(1381-424)/10000*5</t>
  </si>
  <si>
    <t>0,521</t>
  </si>
  <si>
    <t>1984856859</t>
  </si>
  <si>
    <t>Délka podélného drénu ve skutečnosti 285 m</t>
  </si>
  <si>
    <t>285</t>
  </si>
  <si>
    <t>190355085</t>
  </si>
  <si>
    <t>1966690669</t>
  </si>
  <si>
    <t>285*1,85</t>
  </si>
  <si>
    <t>-878339550</t>
  </si>
  <si>
    <t>Výkresy č. D.3.2, D.3.3., D.3.4., D.3.5., D.3.6., TZ</t>
  </si>
  <si>
    <t>(3.38+1.712+2.14+2.14+1.033+3.38+0.601+1.869+1.893+1.32)*0.3*0.8</t>
  </si>
  <si>
    <t>-1055961863</t>
  </si>
  <si>
    <t>(3.38+0.3+0.601+1.869+1.893+1.32+0.3+3.38+0.3+1.712+2.14+2.14+1.033+0.3)*0.8+(1.39+1.39+0.639+1.893+1.893+1.32+1.39+1.39+1.674+2.116+2.116+0.995)*0.8</t>
  </si>
  <si>
    <t>2039353961</t>
  </si>
  <si>
    <t>-408338792</t>
  </si>
  <si>
    <t>-1997651418</t>
  </si>
  <si>
    <t>3*3*1*2,0</t>
  </si>
  <si>
    <t>465513227</t>
  </si>
  <si>
    <t>Dlažba z lomového kamene na cementovou maltu s vyspárováním tl 250 mm pro hráze</t>
  </si>
  <si>
    <t>1213130497</t>
  </si>
  <si>
    <t>Dlažba z lomového kamene lomařsky upraveného na cementovou maltu, s vyspárováním cementovou maltou, tl. kamene 250 mm</t>
  </si>
  <si>
    <t>https://podminky.urs.cz/item/CS_URS_2023_01/465513227</t>
  </si>
  <si>
    <t>561021111</t>
  </si>
  <si>
    <t>Zřízení podkladu ze zeminy upravené vápnem, cementem, směsnými pojivy tl přes 150 do 200 mm pl do 1000 m2</t>
  </si>
  <si>
    <t>-185339859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</si>
  <si>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150 do 200 mm</t>
  </si>
  <si>
    <t>https://podminky.urs.cz/item/CS_URS_2023_01/561021111</t>
  </si>
  <si>
    <t>InR 790 m2</t>
  </si>
  <si>
    <t>790</t>
  </si>
  <si>
    <t>2097030885</t>
  </si>
  <si>
    <t>Stabilizace podloží směsným pojivem do hl. 200 mm - dodávka stabilizační směsi</t>
  </si>
  <si>
    <t>946*0,2 = 189,2 m3</t>
  </si>
  <si>
    <t>189,2*1750 = 331100 kg = 331,1 t</t>
  </si>
  <si>
    <t xml:space="preserve">331,1*0,03*1,01 </t>
  </si>
  <si>
    <t>564851111</t>
  </si>
  <si>
    <t>Podklad ze štěrkodrtě ŠD plochy přes 100 m2 tl 150 mm</t>
  </si>
  <si>
    <t>-1621765100</t>
  </si>
  <si>
    <t>Podklad ze štěrkodrti ŠD s rozprostřením a zhutněním plochy přes 100 m2, po zhutnění tl. 150 mm</t>
  </si>
  <si>
    <t>https://podminky.urs.cz/item/CS_URS_2023_01/564851111</t>
  </si>
  <si>
    <t>Brod B5 - tl. 450 mm (300 + 150 mm)</t>
  </si>
  <si>
    <t>86563497</t>
  </si>
  <si>
    <t>-793765444</t>
  </si>
  <si>
    <t>564952114</t>
  </si>
  <si>
    <t>Podklad z mechanicky zpevněného kameniva MZK tl 180 mm</t>
  </si>
  <si>
    <t>-968274597</t>
  </si>
  <si>
    <t>Podklad z mechanicky zpevněného kameniva MZK (minerální beton) s rozprostřením a s hutněním, po zhutnění tl. 180 mm</t>
  </si>
  <si>
    <t>https://podminky.urs.cz/item/CS_URS_2023_01/564952114</t>
  </si>
  <si>
    <t>-805970056</t>
  </si>
  <si>
    <t>sjezd km 0.010 00 vpravo, km 0.110 00 vpravo, km 0.200 00 vpravo, km 0.256 00 vpravo</t>
  </si>
  <si>
    <t>4*12</t>
  </si>
  <si>
    <t>1042785530</t>
  </si>
  <si>
    <t>3*(3*1*2+1*2*2+3*2*2)</t>
  </si>
  <si>
    <t>573866115</t>
  </si>
  <si>
    <t>1537172036</t>
  </si>
  <si>
    <t>-310042593</t>
  </si>
  <si>
    <t>-1756484167</t>
  </si>
  <si>
    <t>-41210181</t>
  </si>
  <si>
    <t>1376849141</t>
  </si>
  <si>
    <t>-586644040</t>
  </si>
  <si>
    <t>515796095</t>
  </si>
  <si>
    <t>1465552230</t>
  </si>
  <si>
    <t>2030636961</t>
  </si>
  <si>
    <t>885468795</t>
  </si>
  <si>
    <t>952476756</t>
  </si>
  <si>
    <t>1783081255</t>
  </si>
  <si>
    <t>459782972</t>
  </si>
  <si>
    <t>155032469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</si>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</sst>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233" TargetMode="External" /><Relationship Id="rId2" Type="http://schemas.openxmlformats.org/officeDocument/2006/relationships/hyperlink" Target="https://podminky.urs.cz/item/CS_URS_2023_01/111151331" TargetMode="External" /><Relationship Id="rId3" Type="http://schemas.openxmlformats.org/officeDocument/2006/relationships/hyperlink" Target="https://podminky.urs.cz/item/CS_URS_2023_01/111251103" TargetMode="External" /><Relationship Id="rId4" Type="http://schemas.openxmlformats.org/officeDocument/2006/relationships/hyperlink" Target="https://podminky.urs.cz/item/CS_URS_2023_01/112151012" TargetMode="External" /><Relationship Id="rId5" Type="http://schemas.openxmlformats.org/officeDocument/2006/relationships/hyperlink" Target="https://podminky.urs.cz/item/CS_URS_2023_01/112151014" TargetMode="External" /><Relationship Id="rId6" Type="http://schemas.openxmlformats.org/officeDocument/2006/relationships/hyperlink" Target="https://podminky.urs.cz/item/CS_URS_2023_01/112151016" TargetMode="External" /><Relationship Id="rId7" Type="http://schemas.openxmlformats.org/officeDocument/2006/relationships/hyperlink" Target="https://podminky.urs.cz/item/CS_URS_2023_01/112151018" TargetMode="External" /><Relationship Id="rId8" Type="http://schemas.openxmlformats.org/officeDocument/2006/relationships/hyperlink" Target="https://podminky.urs.cz/item/CS_URS_2023_01/112151020" TargetMode="External" /><Relationship Id="rId9" Type="http://schemas.openxmlformats.org/officeDocument/2006/relationships/hyperlink" Target="https://podminky.urs.cz/item/CS_URS_2023_01/112155115" TargetMode="External" /><Relationship Id="rId10" Type="http://schemas.openxmlformats.org/officeDocument/2006/relationships/hyperlink" Target="https://podminky.urs.cz/item/CS_URS_2023_01/112155121" TargetMode="External" /><Relationship Id="rId11" Type="http://schemas.openxmlformats.org/officeDocument/2006/relationships/hyperlink" Target="https://podminky.urs.cz/item/CS_URS_2023_01/112155125" TargetMode="External" /><Relationship Id="rId12" Type="http://schemas.openxmlformats.org/officeDocument/2006/relationships/hyperlink" Target="https://podminky.urs.cz/item/CS_URS_2023_01/112155311" TargetMode="External" /><Relationship Id="rId13" Type="http://schemas.openxmlformats.org/officeDocument/2006/relationships/hyperlink" Target="https://podminky.urs.cz/item/CS_URS_2023_01/112201112" TargetMode="External" /><Relationship Id="rId14" Type="http://schemas.openxmlformats.org/officeDocument/2006/relationships/hyperlink" Target="https://podminky.urs.cz/item/CS_URS_2023_01/112201114" TargetMode="External" /><Relationship Id="rId15" Type="http://schemas.openxmlformats.org/officeDocument/2006/relationships/hyperlink" Target="https://podminky.urs.cz/item/CS_URS_2023_01/112201116" TargetMode="External" /><Relationship Id="rId16" Type="http://schemas.openxmlformats.org/officeDocument/2006/relationships/hyperlink" Target="https://podminky.urs.cz/item/CS_URS_2023_01/112201118" TargetMode="External" /><Relationship Id="rId17" Type="http://schemas.openxmlformats.org/officeDocument/2006/relationships/hyperlink" Target="https://podminky.urs.cz/item/CS_URS_2023_01/112201120" TargetMode="External" /><Relationship Id="rId18" Type="http://schemas.openxmlformats.org/officeDocument/2006/relationships/hyperlink" Target="https://podminky.urs.cz/item/CS_URS_2023_01/112211111" TargetMode="External" /><Relationship Id="rId19" Type="http://schemas.openxmlformats.org/officeDocument/2006/relationships/hyperlink" Target="https://podminky.urs.cz/item/CS_URS_2023_01/112211112" TargetMode="External" /><Relationship Id="rId20" Type="http://schemas.openxmlformats.org/officeDocument/2006/relationships/hyperlink" Target="https://podminky.urs.cz/item/CS_URS_2023_01/112211113" TargetMode="External" /><Relationship Id="rId21" Type="http://schemas.openxmlformats.org/officeDocument/2006/relationships/hyperlink" Target="https://podminky.urs.cz/item/CS_URS_2023_01/112211114" TargetMode="External" /><Relationship Id="rId22" Type="http://schemas.openxmlformats.org/officeDocument/2006/relationships/hyperlink" Target="https://podminky.urs.cz/item/CS_URS_2023_01/113107223" TargetMode="External" /><Relationship Id="rId23" Type="http://schemas.openxmlformats.org/officeDocument/2006/relationships/hyperlink" Target="https://podminky.urs.cz/item/CS_URS_2023_01/121151123" TargetMode="External" /><Relationship Id="rId24" Type="http://schemas.openxmlformats.org/officeDocument/2006/relationships/hyperlink" Target="https://podminky.urs.cz/item/CS_URS_2023_01/122252206" TargetMode="External" /><Relationship Id="rId25" Type="http://schemas.openxmlformats.org/officeDocument/2006/relationships/hyperlink" Target="https://podminky.urs.cz/item/CS_URS_2023_01/132251104" TargetMode="External" /><Relationship Id="rId26" Type="http://schemas.openxmlformats.org/officeDocument/2006/relationships/hyperlink" Target="https://podminky.urs.cz/item/CS_URS_2023_01/132251253" TargetMode="External" /><Relationship Id="rId27" Type="http://schemas.openxmlformats.org/officeDocument/2006/relationships/hyperlink" Target="https://podminky.urs.cz/item/CS_URS_2023_01/162201411" TargetMode="External" /><Relationship Id="rId28" Type="http://schemas.openxmlformats.org/officeDocument/2006/relationships/hyperlink" Target="https://podminky.urs.cz/item/CS_URS_2023_01/162201412" TargetMode="External" /><Relationship Id="rId29" Type="http://schemas.openxmlformats.org/officeDocument/2006/relationships/hyperlink" Target="https://podminky.urs.cz/item/CS_URS_2023_01/162201413" TargetMode="External" /><Relationship Id="rId30" Type="http://schemas.openxmlformats.org/officeDocument/2006/relationships/hyperlink" Target="https://podminky.urs.cz/item/CS_URS_2023_01/162201414" TargetMode="External" /><Relationship Id="rId31" Type="http://schemas.openxmlformats.org/officeDocument/2006/relationships/hyperlink" Target="https://podminky.urs.cz/item/CS_URS_2023_01/162201421" TargetMode="External" /><Relationship Id="rId32" Type="http://schemas.openxmlformats.org/officeDocument/2006/relationships/hyperlink" Target="https://podminky.urs.cz/item/CS_URS_2023_01/162201422" TargetMode="External" /><Relationship Id="rId33" Type="http://schemas.openxmlformats.org/officeDocument/2006/relationships/hyperlink" Target="https://podminky.urs.cz/item/CS_URS_2023_01/162201423" TargetMode="External" /><Relationship Id="rId34" Type="http://schemas.openxmlformats.org/officeDocument/2006/relationships/hyperlink" Target="https://podminky.urs.cz/item/CS_URS_2023_01/162201424" TargetMode="External" /><Relationship Id="rId35" Type="http://schemas.openxmlformats.org/officeDocument/2006/relationships/hyperlink" Target="https://podminky.urs.cz/item/CS_URS_2023_01/162201510" TargetMode="External" /><Relationship Id="rId36" Type="http://schemas.openxmlformats.org/officeDocument/2006/relationships/hyperlink" Target="https://podminky.urs.cz/item/CS_URS_2023_01/162201520" TargetMode="External" /><Relationship Id="rId37" Type="http://schemas.openxmlformats.org/officeDocument/2006/relationships/hyperlink" Target="https://podminky.urs.cz/item/CS_URS_2023_01/162351104" TargetMode="External" /><Relationship Id="rId38" Type="http://schemas.openxmlformats.org/officeDocument/2006/relationships/hyperlink" Target="https://podminky.urs.cz/item/CS_URS_2023_01/162751117" TargetMode="External" /><Relationship Id="rId39" Type="http://schemas.openxmlformats.org/officeDocument/2006/relationships/hyperlink" Target="https://podminky.urs.cz/item/CS_URS_2023_01/162751119" TargetMode="External" /><Relationship Id="rId40" Type="http://schemas.openxmlformats.org/officeDocument/2006/relationships/hyperlink" Target="https://podminky.urs.cz/item/CS_URS_2023_01/167151111" TargetMode="External" /><Relationship Id="rId41" Type="http://schemas.openxmlformats.org/officeDocument/2006/relationships/hyperlink" Target="https://podminky.urs.cz/item/CS_URS_2023_01/171151103" TargetMode="External" /><Relationship Id="rId42" Type="http://schemas.openxmlformats.org/officeDocument/2006/relationships/hyperlink" Target="https://podminky.urs.cz/item/CS_URS_2023_01/171152111" TargetMode="External" /><Relationship Id="rId43" Type="http://schemas.openxmlformats.org/officeDocument/2006/relationships/hyperlink" Target="https://podminky.urs.cz/item/CS_URS_2023_01/171201221" TargetMode="External" /><Relationship Id="rId44" Type="http://schemas.openxmlformats.org/officeDocument/2006/relationships/hyperlink" Target="https://podminky.urs.cz/item/CS_URS_2023_01/174101101" TargetMode="External" /><Relationship Id="rId45" Type="http://schemas.openxmlformats.org/officeDocument/2006/relationships/hyperlink" Target="https://podminky.urs.cz/item/CS_URS_2023_01/181102302" TargetMode="External" /><Relationship Id="rId46" Type="http://schemas.openxmlformats.org/officeDocument/2006/relationships/hyperlink" Target="https://podminky.urs.cz/item/CS_URS_2023_01/181151311" TargetMode="External" /><Relationship Id="rId47" Type="http://schemas.openxmlformats.org/officeDocument/2006/relationships/hyperlink" Target="https://podminky.urs.cz/item/CS_URS_2023_01/181451121" TargetMode="External" /><Relationship Id="rId48" Type="http://schemas.openxmlformats.org/officeDocument/2006/relationships/hyperlink" Target="https://podminky.urs.cz/item/CS_URS_2023_01/181451123" TargetMode="External" /><Relationship Id="rId49" Type="http://schemas.openxmlformats.org/officeDocument/2006/relationships/hyperlink" Target="https://podminky.urs.cz/item/CS_URS_2023_01/182151111" TargetMode="External" /><Relationship Id="rId50" Type="http://schemas.openxmlformats.org/officeDocument/2006/relationships/hyperlink" Target="https://podminky.urs.cz/item/CS_URS_2023_01/182201101" TargetMode="External" /><Relationship Id="rId51" Type="http://schemas.openxmlformats.org/officeDocument/2006/relationships/hyperlink" Target="https://podminky.urs.cz/item/CS_URS_2023_01/182301131" TargetMode="External" /><Relationship Id="rId52" Type="http://schemas.openxmlformats.org/officeDocument/2006/relationships/hyperlink" Target="https://podminky.urs.cz/item/CS_URS_2023_01/183403115" TargetMode="External" /><Relationship Id="rId53" Type="http://schemas.openxmlformats.org/officeDocument/2006/relationships/hyperlink" Target="https://podminky.urs.cz/item/CS_URS_2023_01/183403161" TargetMode="External" /><Relationship Id="rId54" Type="http://schemas.openxmlformats.org/officeDocument/2006/relationships/hyperlink" Target="https://podminky.urs.cz/item/CS_URS_2023_01/183551513" TargetMode="External" /><Relationship Id="rId55" Type="http://schemas.openxmlformats.org/officeDocument/2006/relationships/hyperlink" Target="https://podminky.urs.cz/item/CS_URS_2023_01/184853511" TargetMode="External" /><Relationship Id="rId56" Type="http://schemas.openxmlformats.org/officeDocument/2006/relationships/hyperlink" Target="https://podminky.urs.cz/item/CS_URS_2023_01/212755214" TargetMode="External" /><Relationship Id="rId57" Type="http://schemas.openxmlformats.org/officeDocument/2006/relationships/hyperlink" Target="https://podminky.urs.cz/item/CS_URS_2023_01/214500311" TargetMode="External" /><Relationship Id="rId58" Type="http://schemas.openxmlformats.org/officeDocument/2006/relationships/hyperlink" Target="https://podminky.urs.cz/item/CS_URS_2023_01/321311116" TargetMode="External" /><Relationship Id="rId59" Type="http://schemas.openxmlformats.org/officeDocument/2006/relationships/hyperlink" Target="https://podminky.urs.cz/item/CS_URS_2023_01/321321116" TargetMode="External" /><Relationship Id="rId60" Type="http://schemas.openxmlformats.org/officeDocument/2006/relationships/hyperlink" Target="https://podminky.urs.cz/item/CS_URS_2023_01/321351010" TargetMode="External" /><Relationship Id="rId61" Type="http://schemas.openxmlformats.org/officeDocument/2006/relationships/hyperlink" Target="https://podminky.urs.cz/item/CS_URS_2023_01/321352010" TargetMode="External" /><Relationship Id="rId62" Type="http://schemas.openxmlformats.org/officeDocument/2006/relationships/hyperlink" Target="https://podminky.urs.cz/item/CS_URS_2023_01/321368211" TargetMode="External" /><Relationship Id="rId63" Type="http://schemas.openxmlformats.org/officeDocument/2006/relationships/hyperlink" Target="https://podminky.urs.cz/item/CS_URS_2023_01/451313511" TargetMode="External" /><Relationship Id="rId64" Type="http://schemas.openxmlformats.org/officeDocument/2006/relationships/hyperlink" Target="https://podminky.urs.cz/item/CS_URS_2023_01/451315137" TargetMode="External" /><Relationship Id="rId65" Type="http://schemas.openxmlformats.org/officeDocument/2006/relationships/hyperlink" Target="https://podminky.urs.cz/item/CS_URS_2023_01/457531112" TargetMode="External" /><Relationship Id="rId66" Type="http://schemas.openxmlformats.org/officeDocument/2006/relationships/hyperlink" Target="https://podminky.urs.cz/item/CS_URS_2023_01/465513127" TargetMode="External" /><Relationship Id="rId67" Type="http://schemas.openxmlformats.org/officeDocument/2006/relationships/hyperlink" Target="https://podminky.urs.cz/item/CS_URS_2023_01/465921112" TargetMode="External" /><Relationship Id="rId68" Type="http://schemas.openxmlformats.org/officeDocument/2006/relationships/hyperlink" Target="https://podminky.urs.cz/item/CS_URS_2023_01/469571112" TargetMode="External" /><Relationship Id="rId69" Type="http://schemas.openxmlformats.org/officeDocument/2006/relationships/hyperlink" Target="https://podminky.urs.cz/item/CS_URS_2023_01/561041131" TargetMode="External" /><Relationship Id="rId70" Type="http://schemas.openxmlformats.org/officeDocument/2006/relationships/hyperlink" Target="https://podminky.urs.cz/item/CS_URS_2023_01/564831111" TargetMode="External" /><Relationship Id="rId71" Type="http://schemas.openxmlformats.org/officeDocument/2006/relationships/hyperlink" Target="https://podminky.urs.cz/item/CS_URS_2023_01/564861111" TargetMode="External" /><Relationship Id="rId72" Type="http://schemas.openxmlformats.org/officeDocument/2006/relationships/hyperlink" Target="https://podminky.urs.cz/item/CS_URS_2023_01/564871113" TargetMode="External" /><Relationship Id="rId73" Type="http://schemas.openxmlformats.org/officeDocument/2006/relationships/hyperlink" Target="https://podminky.urs.cz/item/CS_URS_2023_01/564871116" TargetMode="External" /><Relationship Id="rId74" Type="http://schemas.openxmlformats.org/officeDocument/2006/relationships/hyperlink" Target="https://podminky.urs.cz/item/CS_URS_2023_01/564952113" TargetMode="External" /><Relationship Id="rId75" Type="http://schemas.openxmlformats.org/officeDocument/2006/relationships/hyperlink" Target="https://podminky.urs.cz/item/CS_URS_2023_01/565155121" TargetMode="External" /><Relationship Id="rId76" Type="http://schemas.openxmlformats.org/officeDocument/2006/relationships/hyperlink" Target="https://podminky.urs.cz/item/CS_URS_2023_01/569831112" TargetMode="External" /><Relationship Id="rId77" Type="http://schemas.openxmlformats.org/officeDocument/2006/relationships/hyperlink" Target="https://podminky.urs.cz/item/CS_URS_2023_01/573111112" TargetMode="External" /><Relationship Id="rId78" Type="http://schemas.openxmlformats.org/officeDocument/2006/relationships/hyperlink" Target="https://podminky.urs.cz/item/CS_URS_2023_01/573211112" TargetMode="External" /><Relationship Id="rId79" Type="http://schemas.openxmlformats.org/officeDocument/2006/relationships/hyperlink" Target="https://podminky.urs.cz/item/CS_URS_2023_01/577134131" TargetMode="External" /><Relationship Id="rId80" Type="http://schemas.openxmlformats.org/officeDocument/2006/relationships/hyperlink" Target="https://podminky.urs.cz/item/CS_URS_2023_01/599141111" TargetMode="External" /><Relationship Id="rId81" Type="http://schemas.openxmlformats.org/officeDocument/2006/relationships/hyperlink" Target="https://podminky.urs.cz/item/CS_URS_2023_01/899104112" TargetMode="External" /><Relationship Id="rId82" Type="http://schemas.openxmlformats.org/officeDocument/2006/relationships/hyperlink" Target="https://podminky.urs.cz/item/CS_URS_2023_01/899621111" TargetMode="External" /><Relationship Id="rId83" Type="http://schemas.openxmlformats.org/officeDocument/2006/relationships/hyperlink" Target="https://podminky.urs.cz/item/CS_URS_2023_01/914111111" TargetMode="External" /><Relationship Id="rId84" Type="http://schemas.openxmlformats.org/officeDocument/2006/relationships/hyperlink" Target="https://podminky.urs.cz/item/CS_URS_2023_01/914511111" TargetMode="External" /><Relationship Id="rId85" Type="http://schemas.openxmlformats.org/officeDocument/2006/relationships/hyperlink" Target="https://podminky.urs.cz/item/CS_URS_2023_01/919521013" TargetMode="External" /><Relationship Id="rId86" Type="http://schemas.openxmlformats.org/officeDocument/2006/relationships/hyperlink" Target="https://podminky.urs.cz/item/CS_URS_2023_01/919521015" TargetMode="External" /><Relationship Id="rId87" Type="http://schemas.openxmlformats.org/officeDocument/2006/relationships/hyperlink" Target="https://podminky.urs.cz/item/CS_URS_2023_01/919521017" TargetMode="External" /><Relationship Id="rId88" Type="http://schemas.openxmlformats.org/officeDocument/2006/relationships/hyperlink" Target="https://podminky.urs.cz/item/CS_URS_2023_01/919551012" TargetMode="External" /><Relationship Id="rId89" Type="http://schemas.openxmlformats.org/officeDocument/2006/relationships/hyperlink" Target="https://podminky.urs.cz/item/CS_URS_2023_01/919726121" TargetMode="External" /><Relationship Id="rId90" Type="http://schemas.openxmlformats.org/officeDocument/2006/relationships/hyperlink" Target="https://podminky.urs.cz/item/CS_URS_2023_01/919735113" TargetMode="External" /><Relationship Id="rId91" Type="http://schemas.openxmlformats.org/officeDocument/2006/relationships/hyperlink" Target="https://podminky.urs.cz/item/CS_URS_2023_01/935111111" TargetMode="External" /><Relationship Id="rId92" Type="http://schemas.openxmlformats.org/officeDocument/2006/relationships/hyperlink" Target="https://podminky.urs.cz/item/CS_URS_2023_01/935112211" TargetMode="External" /><Relationship Id="rId93" Type="http://schemas.openxmlformats.org/officeDocument/2006/relationships/hyperlink" Target="https://podminky.urs.cz/item/CS_URS_2023_01/935112911" TargetMode="External" /><Relationship Id="rId94" Type="http://schemas.openxmlformats.org/officeDocument/2006/relationships/hyperlink" Target="https://podminky.urs.cz/item/CS_URS_2023_01/938908411" TargetMode="External" /><Relationship Id="rId95" Type="http://schemas.openxmlformats.org/officeDocument/2006/relationships/hyperlink" Target="https://podminky.urs.cz/item/CS_URS_2023_01/966008111" TargetMode="External" /><Relationship Id="rId96" Type="http://schemas.openxmlformats.org/officeDocument/2006/relationships/hyperlink" Target="https://podminky.urs.cz/item/CS_URS_2023_01/966008112" TargetMode="External" /><Relationship Id="rId97" Type="http://schemas.openxmlformats.org/officeDocument/2006/relationships/hyperlink" Target="https://podminky.urs.cz/item/CS_URS_2023_01/966008113" TargetMode="External" /><Relationship Id="rId98" Type="http://schemas.openxmlformats.org/officeDocument/2006/relationships/hyperlink" Target="https://podminky.urs.cz/item/CS_URS_2023_01/977311113" TargetMode="External" /><Relationship Id="rId99" Type="http://schemas.openxmlformats.org/officeDocument/2006/relationships/hyperlink" Target="https://podminky.urs.cz/item/CS_URS_2023_01/997002511" TargetMode="External" /><Relationship Id="rId100" Type="http://schemas.openxmlformats.org/officeDocument/2006/relationships/hyperlink" Target="https://podminky.urs.cz/item/CS_URS_2023_01/997002611" TargetMode="External" /><Relationship Id="rId101" Type="http://schemas.openxmlformats.org/officeDocument/2006/relationships/hyperlink" Target="https://podminky.urs.cz/item/CS_URS_2023_01/997006006" TargetMode="External" /><Relationship Id="rId102" Type="http://schemas.openxmlformats.org/officeDocument/2006/relationships/hyperlink" Target="https://podminky.urs.cz/item/CS_URS_2023_01/998225111" TargetMode="External" /><Relationship Id="rId103" Type="http://schemas.openxmlformats.org/officeDocument/2006/relationships/hyperlink" Target="https://podminky.urs.cz/item/CS_URS_2023_01/998225191" TargetMode="External" /><Relationship Id="rId104" Type="http://schemas.openxmlformats.org/officeDocument/2006/relationships/hyperlink" Target="https://podminky.urs.cz/item/CS_URS_2023_01/713121111" TargetMode="External" /><Relationship Id="rId105" Type="http://schemas.openxmlformats.org/officeDocument/2006/relationships/hyperlink" Target="https://podminky.urs.cz/item/CS_URS_2023_01/011103000" TargetMode="External" /><Relationship Id="rId106" Type="http://schemas.openxmlformats.org/officeDocument/2006/relationships/hyperlink" Target="https://podminky.urs.cz/item/CS_URS_2023_01/011314000" TargetMode="External" /><Relationship Id="rId107" Type="http://schemas.openxmlformats.org/officeDocument/2006/relationships/hyperlink" Target="https://podminky.urs.cz/item/CS_URS_2023_01/012103000" TargetMode="External" /><Relationship Id="rId108" Type="http://schemas.openxmlformats.org/officeDocument/2006/relationships/hyperlink" Target="https://podminky.urs.cz/item/CS_URS_2023_01/012203000" TargetMode="External" /><Relationship Id="rId109" Type="http://schemas.openxmlformats.org/officeDocument/2006/relationships/hyperlink" Target="https://podminky.urs.cz/item/CS_URS_2023_01/012303000" TargetMode="External" /><Relationship Id="rId110" Type="http://schemas.openxmlformats.org/officeDocument/2006/relationships/hyperlink" Target="https://podminky.urs.cz/item/CS_URS_2023_01/013254000" TargetMode="External" /><Relationship Id="rId111" Type="http://schemas.openxmlformats.org/officeDocument/2006/relationships/hyperlink" Target="https://podminky.urs.cz/item/CS_URS_2023_01/030001000.1" TargetMode="External" /><Relationship Id="rId112" Type="http://schemas.openxmlformats.org/officeDocument/2006/relationships/hyperlink" Target="https://podminky.urs.cz/item/CS_URS_2023_01/032803000" TargetMode="External" /><Relationship Id="rId113" Type="http://schemas.openxmlformats.org/officeDocument/2006/relationships/hyperlink" Target="https://podminky.urs.cz/item/CS_URS_2023_01/043103000" TargetMode="External" /><Relationship Id="rId114" Type="http://schemas.openxmlformats.org/officeDocument/2006/relationships/hyperlink" Target="https://podminky.urs.cz/item/CS_URS_2023_01/043194000.1" TargetMode="External" /><Relationship Id="rId115" Type="http://schemas.openxmlformats.org/officeDocument/2006/relationships/hyperlink" Target="https://podminky.urs.cz/item/CS_URS_2023_01/043203000" TargetMode="External" /><Relationship Id="rId116" Type="http://schemas.openxmlformats.org/officeDocument/2006/relationships/hyperlink" Target="https://podminky.urs.cz/item/CS_URS_2023_01/049103000" TargetMode="External" /><Relationship Id="rId117" Type="http://schemas.openxmlformats.org/officeDocument/2006/relationships/hyperlink" Target="https://podminky.urs.cz/item/CS_URS_2023_01/049303000" TargetMode="External" /><Relationship Id="rId118" Type="http://schemas.openxmlformats.org/officeDocument/2006/relationships/hyperlink" Target="https://podminky.urs.cz/item/CS_URS_2023_01/075002000.1" TargetMode="External" /><Relationship Id="rId119" Type="http://schemas.openxmlformats.org/officeDocument/2006/relationships/hyperlink" Target="https://podminky.urs.cz/item/CS_URS_2023_01/091504000.1" TargetMode="External" /><Relationship Id="rId12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03202" TargetMode="External" /><Relationship Id="rId2" Type="http://schemas.openxmlformats.org/officeDocument/2006/relationships/hyperlink" Target="https://podminky.urs.cz/item/CS_URS_2023_01/111103213" TargetMode="External" /><Relationship Id="rId3" Type="http://schemas.openxmlformats.org/officeDocument/2006/relationships/hyperlink" Target="https://podminky.urs.cz/item/CS_URS_2023_01/181151311" TargetMode="External" /><Relationship Id="rId4" Type="http://schemas.openxmlformats.org/officeDocument/2006/relationships/hyperlink" Target="https://podminky.urs.cz/item/CS_URS_2023_01/181411121" TargetMode="External" /><Relationship Id="rId5" Type="http://schemas.openxmlformats.org/officeDocument/2006/relationships/hyperlink" Target="https://podminky.urs.cz/item/CS_URS_2023_01/184211315" TargetMode="External" /><Relationship Id="rId6" Type="http://schemas.openxmlformats.org/officeDocument/2006/relationships/hyperlink" Target="https://podminky.urs.cz/item/CS_URS_2023_01/184215112" TargetMode="External" /><Relationship Id="rId7" Type="http://schemas.openxmlformats.org/officeDocument/2006/relationships/hyperlink" Target="https://podminky.urs.cz/item/CS_URS_2023_01/184853511" TargetMode="External" /><Relationship Id="rId8" Type="http://schemas.openxmlformats.org/officeDocument/2006/relationships/hyperlink" Target="https://podminky.urs.cz/item/CS_URS_2023_01/184813133" TargetMode="External" /><Relationship Id="rId9" Type="http://schemas.openxmlformats.org/officeDocument/2006/relationships/hyperlink" Target="https://podminky.urs.cz/item/CS_URS_2023_01/184813134" TargetMode="External" /><Relationship Id="rId10" Type="http://schemas.openxmlformats.org/officeDocument/2006/relationships/hyperlink" Target="https://podminky.urs.cz/item/CS_URS_2023_01/184911421" TargetMode="External" /><Relationship Id="rId11" Type="http://schemas.openxmlformats.org/officeDocument/2006/relationships/hyperlink" Target="https://podminky.urs.cz/item/CS_URS_2023_01/185804312" TargetMode="External" /><Relationship Id="rId12" Type="http://schemas.openxmlformats.org/officeDocument/2006/relationships/hyperlink" Target="https://podminky.urs.cz/item/CS_URS_2023_01/998231311" TargetMode="External" /><Relationship Id="rId1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03202" TargetMode="External" /><Relationship Id="rId2" Type="http://schemas.openxmlformats.org/officeDocument/2006/relationships/hyperlink" Target="https://podminky.urs.cz/item/CS_URS_2023_01/184215112" TargetMode="External" /><Relationship Id="rId3" Type="http://schemas.openxmlformats.org/officeDocument/2006/relationships/hyperlink" Target="https://podminky.urs.cz/item/CS_URS_2023_01/184813541" TargetMode="External" /><Relationship Id="rId4" Type="http://schemas.openxmlformats.org/officeDocument/2006/relationships/hyperlink" Target="https://podminky.urs.cz/item/CS_URS_2023_01/184813133" TargetMode="External" /><Relationship Id="rId5" Type="http://schemas.openxmlformats.org/officeDocument/2006/relationships/hyperlink" Target="https://podminky.urs.cz/item/CS_URS_2023_01/184813134" TargetMode="External" /><Relationship Id="rId6" Type="http://schemas.openxmlformats.org/officeDocument/2006/relationships/hyperlink" Target="https://podminky.urs.cz/item/CS_URS_2023_01/185804312" TargetMode="External" /><Relationship Id="rId7" Type="http://schemas.openxmlformats.org/officeDocument/2006/relationships/hyperlink" Target="https://podminky.urs.cz/item/CS_URS_2023_01/998231311" TargetMode="External" /><Relationship Id="rId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03202" TargetMode="External" /><Relationship Id="rId2" Type="http://schemas.openxmlformats.org/officeDocument/2006/relationships/hyperlink" Target="https://podminky.urs.cz/item/CS_URS_2023_01/184215112" TargetMode="External" /><Relationship Id="rId3" Type="http://schemas.openxmlformats.org/officeDocument/2006/relationships/hyperlink" Target="https://podminky.urs.cz/item/CS_URS_2023_01/184813541" TargetMode="External" /><Relationship Id="rId4" Type="http://schemas.openxmlformats.org/officeDocument/2006/relationships/hyperlink" Target="https://podminky.urs.cz/item/CS_URS_2023_01/184813133" TargetMode="External" /><Relationship Id="rId5" Type="http://schemas.openxmlformats.org/officeDocument/2006/relationships/hyperlink" Target="https://podminky.urs.cz/item/CS_URS_2023_01/184813134" TargetMode="External" /><Relationship Id="rId6" Type="http://schemas.openxmlformats.org/officeDocument/2006/relationships/hyperlink" Target="https://podminky.urs.cz/item/CS_URS_2023_01/185804312" TargetMode="External" /><Relationship Id="rId7" Type="http://schemas.openxmlformats.org/officeDocument/2006/relationships/hyperlink" Target="https://podminky.urs.cz/item/CS_URS_2023_01/998231311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03202" TargetMode="External" /><Relationship Id="rId2" Type="http://schemas.openxmlformats.org/officeDocument/2006/relationships/hyperlink" Target="https://podminky.urs.cz/item/CS_URS_2023_01/184211315" TargetMode="External" /><Relationship Id="rId3" Type="http://schemas.openxmlformats.org/officeDocument/2006/relationships/hyperlink" Target="https://podminky.urs.cz/item/CS_URS_2023_01/184813541" TargetMode="External" /><Relationship Id="rId4" Type="http://schemas.openxmlformats.org/officeDocument/2006/relationships/hyperlink" Target="https://podminky.urs.cz/item/CS_URS_2023_01/184806111" TargetMode="External" /><Relationship Id="rId5" Type="http://schemas.openxmlformats.org/officeDocument/2006/relationships/hyperlink" Target="https://podminky.urs.cz/item/CS_URS_2023_01/184813133" TargetMode="External" /><Relationship Id="rId6" Type="http://schemas.openxmlformats.org/officeDocument/2006/relationships/hyperlink" Target="https://podminky.urs.cz/item/CS_URS_2023_01/184813134" TargetMode="External" /><Relationship Id="rId7" Type="http://schemas.openxmlformats.org/officeDocument/2006/relationships/hyperlink" Target="https://podminky.urs.cz/item/CS_URS_2023_01/998231311" TargetMode="External" /><Relationship Id="rId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131" TargetMode="External" /><Relationship Id="rId2" Type="http://schemas.openxmlformats.org/officeDocument/2006/relationships/hyperlink" Target="https://podminky.urs.cz/item/CS_URS_2023_01/111151133" TargetMode="External" /><Relationship Id="rId3" Type="http://schemas.openxmlformats.org/officeDocument/2006/relationships/hyperlink" Target="https://podminky.urs.cz/item/CS_URS_2023_01/111251103" TargetMode="External" /><Relationship Id="rId4" Type="http://schemas.openxmlformats.org/officeDocument/2006/relationships/hyperlink" Target="https://podminky.urs.cz/item/CS_URS_2023_01/112151012" TargetMode="External" /><Relationship Id="rId5" Type="http://schemas.openxmlformats.org/officeDocument/2006/relationships/hyperlink" Target="https://podminky.urs.cz/item/CS_URS_2023_01/112155115" TargetMode="External" /><Relationship Id="rId6" Type="http://schemas.openxmlformats.org/officeDocument/2006/relationships/hyperlink" Target="https://podminky.urs.cz/item/CS_URS_2023_01/112155311" TargetMode="External" /><Relationship Id="rId7" Type="http://schemas.openxmlformats.org/officeDocument/2006/relationships/hyperlink" Target="https://podminky.urs.cz/item/CS_URS_2023_01/112201112" TargetMode="External" /><Relationship Id="rId8" Type="http://schemas.openxmlformats.org/officeDocument/2006/relationships/hyperlink" Target="https://podminky.urs.cz/item/CS_URS_2023_01/112211111" TargetMode="External" /><Relationship Id="rId9" Type="http://schemas.openxmlformats.org/officeDocument/2006/relationships/hyperlink" Target="https://podminky.urs.cz/item/CS_URS_2023_01/113107223" TargetMode="External" /><Relationship Id="rId10" Type="http://schemas.openxmlformats.org/officeDocument/2006/relationships/hyperlink" Target="https://podminky.urs.cz/item/CS_URS_2023_01/121151123" TargetMode="External" /><Relationship Id="rId11" Type="http://schemas.openxmlformats.org/officeDocument/2006/relationships/hyperlink" Target="https://podminky.urs.cz/item/CS_URS_2023_01/122252203" TargetMode="External" /><Relationship Id="rId12" Type="http://schemas.openxmlformats.org/officeDocument/2006/relationships/hyperlink" Target="https://podminky.urs.cz/item/CS_URS_2023_01/132251103" TargetMode="External" /><Relationship Id="rId13" Type="http://schemas.openxmlformats.org/officeDocument/2006/relationships/hyperlink" Target="https://podminky.urs.cz/item/CS_URS_2023_01/132251251" TargetMode="External" /><Relationship Id="rId14" Type="http://schemas.openxmlformats.org/officeDocument/2006/relationships/hyperlink" Target="https://podminky.urs.cz/item/CS_URS_2023_01/162201411" TargetMode="External" /><Relationship Id="rId15" Type="http://schemas.openxmlformats.org/officeDocument/2006/relationships/hyperlink" Target="https://podminky.urs.cz/item/CS_URS_2023_01/162201421" TargetMode="External" /><Relationship Id="rId16" Type="http://schemas.openxmlformats.org/officeDocument/2006/relationships/hyperlink" Target="https://podminky.urs.cz/item/CS_URS_2023_01/162351104" TargetMode="External" /><Relationship Id="rId17" Type="http://schemas.openxmlformats.org/officeDocument/2006/relationships/hyperlink" Target="https://podminky.urs.cz/item/CS_URS_2023_01/162751117" TargetMode="External" /><Relationship Id="rId18" Type="http://schemas.openxmlformats.org/officeDocument/2006/relationships/hyperlink" Target="https://podminky.urs.cz/item/CS_URS_2023_01/162751119" TargetMode="External" /><Relationship Id="rId19" Type="http://schemas.openxmlformats.org/officeDocument/2006/relationships/hyperlink" Target="https://podminky.urs.cz/item/CS_URS_2023_01/167151111" TargetMode="External" /><Relationship Id="rId20" Type="http://schemas.openxmlformats.org/officeDocument/2006/relationships/hyperlink" Target="https://podminky.urs.cz/item/CS_URS_2023_01/171151103" TargetMode="External" /><Relationship Id="rId21" Type="http://schemas.openxmlformats.org/officeDocument/2006/relationships/hyperlink" Target="https://podminky.urs.cz/item/CS_URS_2023_01/171152111" TargetMode="External" /><Relationship Id="rId22" Type="http://schemas.openxmlformats.org/officeDocument/2006/relationships/hyperlink" Target="https://podminky.urs.cz/item/CS_URS_2023_01/171201221" TargetMode="External" /><Relationship Id="rId23" Type="http://schemas.openxmlformats.org/officeDocument/2006/relationships/hyperlink" Target="https://podminky.urs.cz/item/CS_URS_2023_01/174101101" TargetMode="External" /><Relationship Id="rId24" Type="http://schemas.openxmlformats.org/officeDocument/2006/relationships/hyperlink" Target="https://podminky.urs.cz/item/CS_URS_2023_01/181102302" TargetMode="External" /><Relationship Id="rId25" Type="http://schemas.openxmlformats.org/officeDocument/2006/relationships/hyperlink" Target="https://podminky.urs.cz/item/CS_URS_2023_01/181151311" TargetMode="External" /><Relationship Id="rId26" Type="http://schemas.openxmlformats.org/officeDocument/2006/relationships/hyperlink" Target="https://podminky.urs.cz/item/CS_URS_2023_01/181411121" TargetMode="External" /><Relationship Id="rId27" Type="http://schemas.openxmlformats.org/officeDocument/2006/relationships/hyperlink" Target="https://podminky.urs.cz/item/CS_URS_2023_01/181411123" TargetMode="External" /><Relationship Id="rId28" Type="http://schemas.openxmlformats.org/officeDocument/2006/relationships/hyperlink" Target="https://podminky.urs.cz/item/CS_URS_2023_01/182151111" TargetMode="External" /><Relationship Id="rId29" Type="http://schemas.openxmlformats.org/officeDocument/2006/relationships/hyperlink" Target="https://podminky.urs.cz/item/CS_URS_2023_01/182201101" TargetMode="External" /><Relationship Id="rId30" Type="http://schemas.openxmlformats.org/officeDocument/2006/relationships/hyperlink" Target="https://podminky.urs.cz/item/CS_URS_2023_01/182351123" TargetMode="External" /><Relationship Id="rId31" Type="http://schemas.openxmlformats.org/officeDocument/2006/relationships/hyperlink" Target="https://podminky.urs.cz/item/CS_URS_2023_01/183403115" TargetMode="External" /><Relationship Id="rId32" Type="http://schemas.openxmlformats.org/officeDocument/2006/relationships/hyperlink" Target="https://podminky.urs.cz/item/CS_URS_2023_01/183403161" TargetMode="External" /><Relationship Id="rId33" Type="http://schemas.openxmlformats.org/officeDocument/2006/relationships/hyperlink" Target="https://podminky.urs.cz/item/CS_URS_2023_01/183551513" TargetMode="External" /><Relationship Id="rId34" Type="http://schemas.openxmlformats.org/officeDocument/2006/relationships/hyperlink" Target="https://podminky.urs.cz/item/CS_URS_2023_01/184853511" TargetMode="External" /><Relationship Id="rId35" Type="http://schemas.openxmlformats.org/officeDocument/2006/relationships/hyperlink" Target="https://podminky.urs.cz/item/CS_URS_2023_01/212755214" TargetMode="External" /><Relationship Id="rId36" Type="http://schemas.openxmlformats.org/officeDocument/2006/relationships/hyperlink" Target="https://podminky.urs.cz/item/CS_URS_2023_01/214500311" TargetMode="External" /><Relationship Id="rId37" Type="http://schemas.openxmlformats.org/officeDocument/2006/relationships/hyperlink" Target="https://podminky.urs.cz/item/CS_URS_2023_01/457531112" TargetMode="External" /><Relationship Id="rId38" Type="http://schemas.openxmlformats.org/officeDocument/2006/relationships/hyperlink" Target="https://podminky.urs.cz/item/CS_URS_2023_01/561041111" TargetMode="External" /><Relationship Id="rId39" Type="http://schemas.openxmlformats.org/officeDocument/2006/relationships/hyperlink" Target="https://podminky.urs.cz/item/CS_URS_2023_01/564861111" TargetMode="External" /><Relationship Id="rId40" Type="http://schemas.openxmlformats.org/officeDocument/2006/relationships/hyperlink" Target="https://podminky.urs.cz/item/CS_URS_2023_01/564952113" TargetMode="External" /><Relationship Id="rId41" Type="http://schemas.openxmlformats.org/officeDocument/2006/relationships/hyperlink" Target="https://podminky.urs.cz/item/CS_URS_2023_01/565155111" TargetMode="External" /><Relationship Id="rId42" Type="http://schemas.openxmlformats.org/officeDocument/2006/relationships/hyperlink" Target="https://podminky.urs.cz/item/CS_URS_2023_01/569831112" TargetMode="External" /><Relationship Id="rId43" Type="http://schemas.openxmlformats.org/officeDocument/2006/relationships/hyperlink" Target="https://podminky.urs.cz/item/CS_URS_2023_01/573111112" TargetMode="External" /><Relationship Id="rId44" Type="http://schemas.openxmlformats.org/officeDocument/2006/relationships/hyperlink" Target="https://podminky.urs.cz/item/CS_URS_2023_01/573211112" TargetMode="External" /><Relationship Id="rId45" Type="http://schemas.openxmlformats.org/officeDocument/2006/relationships/hyperlink" Target="https://podminky.urs.cz/item/CS_URS_2023_01/577134131" TargetMode="External" /><Relationship Id="rId46" Type="http://schemas.openxmlformats.org/officeDocument/2006/relationships/hyperlink" Target="https://podminky.urs.cz/item/CS_URS_2023_01/899621111" TargetMode="External" /><Relationship Id="rId47" Type="http://schemas.openxmlformats.org/officeDocument/2006/relationships/hyperlink" Target="https://podminky.urs.cz/item/CS_URS_2023_01/919726121" TargetMode="External" /><Relationship Id="rId48" Type="http://schemas.openxmlformats.org/officeDocument/2006/relationships/hyperlink" Target="https://podminky.urs.cz/item/CS_URS_2023_01/935111111" TargetMode="External" /><Relationship Id="rId49" Type="http://schemas.openxmlformats.org/officeDocument/2006/relationships/hyperlink" Target="https://podminky.urs.cz/item/CS_URS_2023_01/998225111" TargetMode="External" /><Relationship Id="rId50" Type="http://schemas.openxmlformats.org/officeDocument/2006/relationships/hyperlink" Target="https://podminky.urs.cz/item/CS_URS_2023_01/998225191" TargetMode="External" /><Relationship Id="rId51" Type="http://schemas.openxmlformats.org/officeDocument/2006/relationships/hyperlink" Target="https://podminky.urs.cz/item/CS_URS_2023_01/011103000" TargetMode="External" /><Relationship Id="rId52" Type="http://schemas.openxmlformats.org/officeDocument/2006/relationships/hyperlink" Target="https://podminky.urs.cz/item/CS_URS_2023_01/011314000" TargetMode="External" /><Relationship Id="rId53" Type="http://schemas.openxmlformats.org/officeDocument/2006/relationships/hyperlink" Target="https://podminky.urs.cz/item/CS_URS_2023_01/012103000" TargetMode="External" /><Relationship Id="rId54" Type="http://schemas.openxmlformats.org/officeDocument/2006/relationships/hyperlink" Target="https://podminky.urs.cz/item/CS_URS_2023_01/012203000" TargetMode="External" /><Relationship Id="rId55" Type="http://schemas.openxmlformats.org/officeDocument/2006/relationships/hyperlink" Target="https://podminky.urs.cz/item/CS_URS_2023_01/012303000" TargetMode="External" /><Relationship Id="rId56" Type="http://schemas.openxmlformats.org/officeDocument/2006/relationships/hyperlink" Target="https://podminky.urs.cz/item/CS_URS_2023_01/013254000" TargetMode="External" /><Relationship Id="rId57" Type="http://schemas.openxmlformats.org/officeDocument/2006/relationships/hyperlink" Target="https://podminky.urs.cz/item/CS_URS_2023_01/030001000.1" TargetMode="External" /><Relationship Id="rId58" Type="http://schemas.openxmlformats.org/officeDocument/2006/relationships/hyperlink" Target="https://podminky.urs.cz/item/CS_URS_2023_01/032803000" TargetMode="External" /><Relationship Id="rId59" Type="http://schemas.openxmlformats.org/officeDocument/2006/relationships/hyperlink" Target="https://podminky.urs.cz/item/CS_URS_2023_01/043103000" TargetMode="External" /><Relationship Id="rId60" Type="http://schemas.openxmlformats.org/officeDocument/2006/relationships/hyperlink" Target="https://podminky.urs.cz/item/CS_URS_2023_01/043194000.1" TargetMode="External" /><Relationship Id="rId61" Type="http://schemas.openxmlformats.org/officeDocument/2006/relationships/hyperlink" Target="https://podminky.urs.cz/item/CS_URS_2023_01/043203000" TargetMode="External" /><Relationship Id="rId62" Type="http://schemas.openxmlformats.org/officeDocument/2006/relationships/hyperlink" Target="https://podminky.urs.cz/item/CS_URS_2023_01/049103000" TargetMode="External" /><Relationship Id="rId63" Type="http://schemas.openxmlformats.org/officeDocument/2006/relationships/hyperlink" Target="https://podminky.urs.cz/item/CS_URS_2023_01/049303000" TargetMode="External" /><Relationship Id="rId64" Type="http://schemas.openxmlformats.org/officeDocument/2006/relationships/hyperlink" Target="https://podminky.urs.cz/item/CS_URS_2023_01/075002000.1" TargetMode="External" /><Relationship Id="rId65" Type="http://schemas.openxmlformats.org/officeDocument/2006/relationships/hyperlink" Target="https://podminky.urs.cz/item/CS_URS_2023_01/091504000.1" TargetMode="External" /><Relationship Id="rId66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133" TargetMode="External" /><Relationship Id="rId2" Type="http://schemas.openxmlformats.org/officeDocument/2006/relationships/hyperlink" Target="https://podminky.urs.cz/item/CS_URS_2023_01/111151231" TargetMode="External" /><Relationship Id="rId3" Type="http://schemas.openxmlformats.org/officeDocument/2006/relationships/hyperlink" Target="https://podminky.urs.cz/item/CS_URS_2023_01/111251102" TargetMode="External" /><Relationship Id="rId4" Type="http://schemas.openxmlformats.org/officeDocument/2006/relationships/hyperlink" Target="https://podminky.urs.cz/item/CS_URS_2023_01/112151012" TargetMode="External" /><Relationship Id="rId5" Type="http://schemas.openxmlformats.org/officeDocument/2006/relationships/hyperlink" Target="https://podminky.urs.cz/item/CS_URS_2023_01/112151014" TargetMode="External" /><Relationship Id="rId6" Type="http://schemas.openxmlformats.org/officeDocument/2006/relationships/hyperlink" Target="https://podminky.urs.cz/item/CS_URS_2023_01/112155115" TargetMode="External" /><Relationship Id="rId7" Type="http://schemas.openxmlformats.org/officeDocument/2006/relationships/hyperlink" Target="https://podminky.urs.cz/item/CS_URS_2023_01/112155121" TargetMode="External" /><Relationship Id="rId8" Type="http://schemas.openxmlformats.org/officeDocument/2006/relationships/hyperlink" Target="https://podminky.urs.cz/item/CS_URS_2023_01/112155311" TargetMode="External" /><Relationship Id="rId9" Type="http://schemas.openxmlformats.org/officeDocument/2006/relationships/hyperlink" Target="https://podminky.urs.cz/item/CS_URS_2023_01/112201112" TargetMode="External" /><Relationship Id="rId10" Type="http://schemas.openxmlformats.org/officeDocument/2006/relationships/hyperlink" Target="https://podminky.urs.cz/item/CS_URS_2023_01/112201114" TargetMode="External" /><Relationship Id="rId11" Type="http://schemas.openxmlformats.org/officeDocument/2006/relationships/hyperlink" Target="https://podminky.urs.cz/item/CS_URS_2023_01/112211111" TargetMode="External" /><Relationship Id="rId12" Type="http://schemas.openxmlformats.org/officeDocument/2006/relationships/hyperlink" Target="https://podminky.urs.cz/item/CS_URS_2023_01/112211112" TargetMode="External" /><Relationship Id="rId13" Type="http://schemas.openxmlformats.org/officeDocument/2006/relationships/hyperlink" Target="https://podminky.urs.cz/item/CS_URS_2023_01/113107222" TargetMode="External" /><Relationship Id="rId14" Type="http://schemas.openxmlformats.org/officeDocument/2006/relationships/hyperlink" Target="https://podminky.urs.cz/item/CS_URS_2023_01/121151123" TargetMode="External" /><Relationship Id="rId15" Type="http://schemas.openxmlformats.org/officeDocument/2006/relationships/hyperlink" Target="https://podminky.urs.cz/item/CS_URS_2023_01/122252204" TargetMode="External" /><Relationship Id="rId16" Type="http://schemas.openxmlformats.org/officeDocument/2006/relationships/hyperlink" Target="https://podminky.urs.cz/item/CS_URS_2023_01/132251103" TargetMode="External" /><Relationship Id="rId17" Type="http://schemas.openxmlformats.org/officeDocument/2006/relationships/hyperlink" Target="https://podminky.urs.cz/item/CS_URS_2023_01/132251252" TargetMode="External" /><Relationship Id="rId18" Type="http://schemas.openxmlformats.org/officeDocument/2006/relationships/hyperlink" Target="https://podminky.urs.cz/item/CS_URS_2023_01/162201411" TargetMode="External" /><Relationship Id="rId19" Type="http://schemas.openxmlformats.org/officeDocument/2006/relationships/hyperlink" Target="https://podminky.urs.cz/item/CS_URS_2023_01/162201412" TargetMode="External" /><Relationship Id="rId20" Type="http://schemas.openxmlformats.org/officeDocument/2006/relationships/hyperlink" Target="https://podminky.urs.cz/item/CS_URS_2023_01/162201421" TargetMode="External" /><Relationship Id="rId21" Type="http://schemas.openxmlformats.org/officeDocument/2006/relationships/hyperlink" Target="https://podminky.urs.cz/item/CS_URS_2023_01/162201422" TargetMode="External" /><Relationship Id="rId22" Type="http://schemas.openxmlformats.org/officeDocument/2006/relationships/hyperlink" Target="https://podminky.urs.cz/item/CS_URS_2023_01/162351103" TargetMode="External" /><Relationship Id="rId23" Type="http://schemas.openxmlformats.org/officeDocument/2006/relationships/hyperlink" Target="https://podminky.urs.cz/item/CS_URS_2023_01/162751117" TargetMode="External" /><Relationship Id="rId24" Type="http://schemas.openxmlformats.org/officeDocument/2006/relationships/hyperlink" Target="https://podminky.urs.cz/item/CS_URS_2023_01/162751119" TargetMode="External" /><Relationship Id="rId25" Type="http://schemas.openxmlformats.org/officeDocument/2006/relationships/hyperlink" Target="https://podminky.urs.cz/item/CS_URS_2023_01/167151111" TargetMode="External" /><Relationship Id="rId26" Type="http://schemas.openxmlformats.org/officeDocument/2006/relationships/hyperlink" Target="https://podminky.urs.cz/item/CS_URS_2023_01/171151103" TargetMode="External" /><Relationship Id="rId27" Type="http://schemas.openxmlformats.org/officeDocument/2006/relationships/hyperlink" Target="https://podminky.urs.cz/item/CS_URS_2023_01/171152111" TargetMode="External" /><Relationship Id="rId28" Type="http://schemas.openxmlformats.org/officeDocument/2006/relationships/hyperlink" Target="https://podminky.urs.cz/item/CS_URS_2023_01/171201221" TargetMode="External" /><Relationship Id="rId29" Type="http://schemas.openxmlformats.org/officeDocument/2006/relationships/hyperlink" Target="https://podminky.urs.cz/item/CS_URS_2023_01/174101101" TargetMode="External" /><Relationship Id="rId30" Type="http://schemas.openxmlformats.org/officeDocument/2006/relationships/hyperlink" Target="https://podminky.urs.cz/item/CS_URS_2023_01/181102302" TargetMode="External" /><Relationship Id="rId31" Type="http://schemas.openxmlformats.org/officeDocument/2006/relationships/hyperlink" Target="https://podminky.urs.cz/item/CS_URS_2023_01/181111111" TargetMode="External" /><Relationship Id="rId32" Type="http://schemas.openxmlformats.org/officeDocument/2006/relationships/hyperlink" Target="https://podminky.urs.cz/item/CS_URS_2023_01/181411121" TargetMode="External" /><Relationship Id="rId33" Type="http://schemas.openxmlformats.org/officeDocument/2006/relationships/hyperlink" Target="https://podminky.urs.cz/item/CS_URS_2023_01/181411123" TargetMode="External" /><Relationship Id="rId34" Type="http://schemas.openxmlformats.org/officeDocument/2006/relationships/hyperlink" Target="https://podminky.urs.cz/item/CS_URS_2023_01/182151111" TargetMode="External" /><Relationship Id="rId35" Type="http://schemas.openxmlformats.org/officeDocument/2006/relationships/hyperlink" Target="https://podminky.urs.cz/item/CS_URS_2023_01/182201101" TargetMode="External" /><Relationship Id="rId36" Type="http://schemas.openxmlformats.org/officeDocument/2006/relationships/hyperlink" Target="https://podminky.urs.cz/item/CS_URS_2023_01/182351123" TargetMode="External" /><Relationship Id="rId37" Type="http://schemas.openxmlformats.org/officeDocument/2006/relationships/hyperlink" Target="https://podminky.urs.cz/item/CS_URS_2023_01/183403115" TargetMode="External" /><Relationship Id="rId38" Type="http://schemas.openxmlformats.org/officeDocument/2006/relationships/hyperlink" Target="https://podminky.urs.cz/item/CS_URS_2023_01/183403161" TargetMode="External" /><Relationship Id="rId39" Type="http://schemas.openxmlformats.org/officeDocument/2006/relationships/hyperlink" Target="https://podminky.urs.cz/item/CS_URS_2023_01/183551513" TargetMode="External" /><Relationship Id="rId40" Type="http://schemas.openxmlformats.org/officeDocument/2006/relationships/hyperlink" Target="https://podminky.urs.cz/item/CS_URS_2023_01/184853511" TargetMode="External" /><Relationship Id="rId41" Type="http://schemas.openxmlformats.org/officeDocument/2006/relationships/hyperlink" Target="https://podminky.urs.cz/item/CS_URS_2023_01/212755214" TargetMode="External" /><Relationship Id="rId42" Type="http://schemas.openxmlformats.org/officeDocument/2006/relationships/hyperlink" Target="https://podminky.urs.cz/item/CS_URS_2023_01/214500311" TargetMode="External" /><Relationship Id="rId43" Type="http://schemas.openxmlformats.org/officeDocument/2006/relationships/hyperlink" Target="https://podminky.urs.cz/item/CS_URS_2023_01/321311116" TargetMode="External" /><Relationship Id="rId44" Type="http://schemas.openxmlformats.org/officeDocument/2006/relationships/hyperlink" Target="https://podminky.urs.cz/item/CS_URS_2023_01/321351010" TargetMode="External" /><Relationship Id="rId45" Type="http://schemas.openxmlformats.org/officeDocument/2006/relationships/hyperlink" Target="https://podminky.urs.cz/item/CS_URS_2023_01/321352010" TargetMode="External" /><Relationship Id="rId46" Type="http://schemas.openxmlformats.org/officeDocument/2006/relationships/hyperlink" Target="https://podminky.urs.cz/item/CS_URS_2023_01/451313511" TargetMode="External" /><Relationship Id="rId47" Type="http://schemas.openxmlformats.org/officeDocument/2006/relationships/hyperlink" Target="https://podminky.urs.cz/item/CS_URS_2023_01/457531112" TargetMode="External" /><Relationship Id="rId48" Type="http://schemas.openxmlformats.org/officeDocument/2006/relationships/hyperlink" Target="https://podminky.urs.cz/item/CS_URS_2023_01/465513227" TargetMode="External" /><Relationship Id="rId49" Type="http://schemas.openxmlformats.org/officeDocument/2006/relationships/hyperlink" Target="https://podminky.urs.cz/item/CS_URS_2023_01/561021111" TargetMode="External" /><Relationship Id="rId50" Type="http://schemas.openxmlformats.org/officeDocument/2006/relationships/hyperlink" Target="https://podminky.urs.cz/item/CS_URS_2023_01/564851111" TargetMode="External" /><Relationship Id="rId51" Type="http://schemas.openxmlformats.org/officeDocument/2006/relationships/hyperlink" Target="https://podminky.urs.cz/item/CS_URS_2023_01/564861111" TargetMode="External" /><Relationship Id="rId52" Type="http://schemas.openxmlformats.org/officeDocument/2006/relationships/hyperlink" Target="https://podminky.urs.cz/item/CS_URS_2023_01/564871116" TargetMode="External" /><Relationship Id="rId53" Type="http://schemas.openxmlformats.org/officeDocument/2006/relationships/hyperlink" Target="https://podminky.urs.cz/item/CS_URS_2023_01/564952114" TargetMode="External" /><Relationship Id="rId54" Type="http://schemas.openxmlformats.org/officeDocument/2006/relationships/hyperlink" Target="https://podminky.urs.cz/item/CS_URS_2023_01/899621111" TargetMode="External" /><Relationship Id="rId55" Type="http://schemas.openxmlformats.org/officeDocument/2006/relationships/hyperlink" Target="https://podminky.urs.cz/item/CS_URS_2023_01/919726121" TargetMode="External" /><Relationship Id="rId56" Type="http://schemas.openxmlformats.org/officeDocument/2006/relationships/hyperlink" Target="https://podminky.urs.cz/item/CS_URS_2023_01/998225111" TargetMode="External" /><Relationship Id="rId57" Type="http://schemas.openxmlformats.org/officeDocument/2006/relationships/hyperlink" Target="https://podminky.urs.cz/item/CS_URS_2023_01/998225191" TargetMode="External" /><Relationship Id="rId58" Type="http://schemas.openxmlformats.org/officeDocument/2006/relationships/hyperlink" Target="https://podminky.urs.cz/item/CS_URS_2023_01/011103000" TargetMode="External" /><Relationship Id="rId59" Type="http://schemas.openxmlformats.org/officeDocument/2006/relationships/hyperlink" Target="https://podminky.urs.cz/item/CS_URS_2023_01/011314000" TargetMode="External" /><Relationship Id="rId60" Type="http://schemas.openxmlformats.org/officeDocument/2006/relationships/hyperlink" Target="https://podminky.urs.cz/item/CS_URS_2023_01/012103000" TargetMode="External" /><Relationship Id="rId61" Type="http://schemas.openxmlformats.org/officeDocument/2006/relationships/hyperlink" Target="https://podminky.urs.cz/item/CS_URS_2023_01/012203000" TargetMode="External" /><Relationship Id="rId62" Type="http://schemas.openxmlformats.org/officeDocument/2006/relationships/hyperlink" Target="https://podminky.urs.cz/item/CS_URS_2023_01/012303000" TargetMode="External" /><Relationship Id="rId63" Type="http://schemas.openxmlformats.org/officeDocument/2006/relationships/hyperlink" Target="https://podminky.urs.cz/item/CS_URS_2023_01/013254000" TargetMode="External" /><Relationship Id="rId64" Type="http://schemas.openxmlformats.org/officeDocument/2006/relationships/hyperlink" Target="https://podminky.urs.cz/item/CS_URS_2023_01/030001000.1" TargetMode="External" /><Relationship Id="rId65" Type="http://schemas.openxmlformats.org/officeDocument/2006/relationships/hyperlink" Target="https://podminky.urs.cz/item/CS_URS_2023_01/032803000" TargetMode="External" /><Relationship Id="rId66" Type="http://schemas.openxmlformats.org/officeDocument/2006/relationships/hyperlink" Target="https://podminky.urs.cz/item/CS_URS_2023_01/043103000" TargetMode="External" /><Relationship Id="rId67" Type="http://schemas.openxmlformats.org/officeDocument/2006/relationships/hyperlink" Target="https://podminky.urs.cz/item/CS_URS_2023_01/043203000" TargetMode="External" /><Relationship Id="rId68" Type="http://schemas.openxmlformats.org/officeDocument/2006/relationships/hyperlink" Target="https://podminky.urs.cz/item/CS_URS_2023_01/049103000" TargetMode="External" /><Relationship Id="rId69" Type="http://schemas.openxmlformats.org/officeDocument/2006/relationships/hyperlink" Target="https://podminky.urs.cz/item/CS_URS_2023_01/049303000" TargetMode="External" /><Relationship Id="rId70" Type="http://schemas.openxmlformats.org/officeDocument/2006/relationships/hyperlink" Target="https://podminky.urs.cz/item/CS_URS_2023_01/091504000.1" TargetMode="External" /><Relationship Id="rId7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22/20/1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Realizace společných zařízení v k.ú. Lhotka u Frýdku-Místku - I. etapa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k.ú. Lhotka u Frýdku-Místku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3. 3. 2023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ČR - SPÚ, KPÚ pro Moravskoslezský kraj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Hanousek s.r.o.,Barákova 2745/41, 796 01 Prostějov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25.6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Hanousek s.r.o.,Barákova 2745/41, 796 01 Prostějov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ROUND(SUM(AG55:AG61),2)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ROUND(SUM(AS55:AS61),2)</f>
        <v>0</v>
      </c>
      <c r="AT54" s="107">
        <f>ROUND(SUM(AV54:AW54),2)</f>
        <v>0</v>
      </c>
      <c r="AU54" s="108">
        <f>ROUND(SUM(AU55:AU61),5)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ROUND(SUM(AZ55:AZ61),2)</f>
        <v>0</v>
      </c>
      <c r="BA54" s="107">
        <f>ROUND(SUM(BA55:BA61),2)</f>
        <v>0</v>
      </c>
      <c r="BB54" s="107">
        <f>ROUND(SUM(BB55:BB61),2)</f>
        <v>0</v>
      </c>
      <c r="BC54" s="107">
        <f>ROUND(SUM(BC55:BC61),2)</f>
        <v>0</v>
      </c>
      <c r="BD54" s="109">
        <f>ROUND(SUM(BD55:BD61),2)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24.7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01_1 - Polní cesta C7'!J30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'SO 01_1 - Polní cesta C7'!P97</f>
        <v>0</v>
      </c>
      <c r="AV55" s="121">
        <f>'SO 01_1 - Polní cesta C7'!J33</f>
        <v>0</v>
      </c>
      <c r="AW55" s="121">
        <f>'SO 01_1 - Polní cesta C7'!J34</f>
        <v>0</v>
      </c>
      <c r="AX55" s="121">
        <f>'SO 01_1 - Polní cesta C7'!J35</f>
        <v>0</v>
      </c>
      <c r="AY55" s="121">
        <f>'SO 01_1 - Polní cesta C7'!J36</f>
        <v>0</v>
      </c>
      <c r="AZ55" s="121">
        <f>'SO 01_1 - Polní cesta C7'!F33</f>
        <v>0</v>
      </c>
      <c r="BA55" s="121">
        <f>'SO 01_1 - Polní cesta C7'!F34</f>
        <v>0</v>
      </c>
      <c r="BB55" s="121">
        <f>'SO 01_1 - Polní cesta C7'!F35</f>
        <v>0</v>
      </c>
      <c r="BC55" s="121">
        <f>'SO 01_1 - Polní cesta C7'!F36</f>
        <v>0</v>
      </c>
      <c r="BD55" s="123">
        <f>'SO 01_1 - Polní cesta C7'!F37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24.7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01_2 - Výsadby'!J30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0">
        <v>0</v>
      </c>
      <c r="AT56" s="121">
        <f>ROUND(SUM(AV56:AW56),2)</f>
        <v>0</v>
      </c>
      <c r="AU56" s="122">
        <f>'SO 01_2 - Výsadby'!P82</f>
        <v>0</v>
      </c>
      <c r="AV56" s="121">
        <f>'SO 01_2 - Výsadby'!J33</f>
        <v>0</v>
      </c>
      <c r="AW56" s="121">
        <f>'SO 01_2 - Výsadby'!J34</f>
        <v>0</v>
      </c>
      <c r="AX56" s="121">
        <f>'SO 01_2 - Výsadby'!J35</f>
        <v>0</v>
      </c>
      <c r="AY56" s="121">
        <f>'SO 01_2 - Výsadby'!J36</f>
        <v>0</v>
      </c>
      <c r="AZ56" s="121">
        <f>'SO 01_2 - Výsadby'!F33</f>
        <v>0</v>
      </c>
      <c r="BA56" s="121">
        <f>'SO 01_2 - Výsadby'!F34</f>
        <v>0</v>
      </c>
      <c r="BB56" s="121">
        <f>'SO 01_2 - Výsadby'!F35</f>
        <v>0</v>
      </c>
      <c r="BC56" s="121">
        <f>'SO 01_2 - Výsadby'!F36</f>
        <v>0</v>
      </c>
      <c r="BD56" s="123">
        <f>'SO 01_2 - Výsadby'!F37</f>
        <v>0</v>
      </c>
      <c r="BE56" s="7"/>
      <c r="BT56" s="124" t="s">
        <v>81</v>
      </c>
      <c r="BV56" s="124" t="s">
        <v>75</v>
      </c>
      <c r="BW56" s="124" t="s">
        <v>86</v>
      </c>
      <c r="BX56" s="124" t="s">
        <v>5</v>
      </c>
      <c r="CL56" s="124" t="s">
        <v>19</v>
      </c>
      <c r="CM56" s="124" t="s">
        <v>83</v>
      </c>
    </row>
    <row r="57" s="7" customFormat="1" ht="24.75" customHeight="1">
      <c r="A57" s="112" t="s">
        <v>77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01_3 - 1. rok následné...'!J30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80</v>
      </c>
      <c r="AR57" s="119"/>
      <c r="AS57" s="120">
        <v>0</v>
      </c>
      <c r="AT57" s="121">
        <f>ROUND(SUM(AV57:AW57),2)</f>
        <v>0</v>
      </c>
      <c r="AU57" s="122">
        <f>'SO 01_3 - 1. rok následné...'!P82</f>
        <v>0</v>
      </c>
      <c r="AV57" s="121">
        <f>'SO 01_3 - 1. rok následné...'!J33</f>
        <v>0</v>
      </c>
      <c r="AW57" s="121">
        <f>'SO 01_3 - 1. rok následné...'!J34</f>
        <v>0</v>
      </c>
      <c r="AX57" s="121">
        <f>'SO 01_3 - 1. rok následné...'!J35</f>
        <v>0</v>
      </c>
      <c r="AY57" s="121">
        <f>'SO 01_3 - 1. rok následné...'!J36</f>
        <v>0</v>
      </c>
      <c r="AZ57" s="121">
        <f>'SO 01_3 - 1. rok následné...'!F33</f>
        <v>0</v>
      </c>
      <c r="BA57" s="121">
        <f>'SO 01_3 - 1. rok následné...'!F34</f>
        <v>0</v>
      </c>
      <c r="BB57" s="121">
        <f>'SO 01_3 - 1. rok následné...'!F35</f>
        <v>0</v>
      </c>
      <c r="BC57" s="121">
        <f>'SO 01_3 - 1. rok následné...'!F36</f>
        <v>0</v>
      </c>
      <c r="BD57" s="123">
        <f>'SO 01_3 - 1. rok následné...'!F37</f>
        <v>0</v>
      </c>
      <c r="BE57" s="7"/>
      <c r="BT57" s="124" t="s">
        <v>81</v>
      </c>
      <c r="BV57" s="124" t="s">
        <v>75</v>
      </c>
      <c r="BW57" s="124" t="s">
        <v>89</v>
      </c>
      <c r="BX57" s="124" t="s">
        <v>5</v>
      </c>
      <c r="CL57" s="124" t="s">
        <v>19</v>
      </c>
      <c r="CM57" s="124" t="s">
        <v>83</v>
      </c>
    </row>
    <row r="58" s="7" customFormat="1" ht="24.75" customHeight="1">
      <c r="A58" s="112" t="s">
        <v>77</v>
      </c>
      <c r="B58" s="113"/>
      <c r="C58" s="114"/>
      <c r="D58" s="115" t="s">
        <v>90</v>
      </c>
      <c r="E58" s="115"/>
      <c r="F58" s="115"/>
      <c r="G58" s="115"/>
      <c r="H58" s="115"/>
      <c r="I58" s="116"/>
      <c r="J58" s="115" t="s">
        <v>91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01_4 - 2. rok následné...'!J30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80</v>
      </c>
      <c r="AR58" s="119"/>
      <c r="AS58" s="120">
        <v>0</v>
      </c>
      <c r="AT58" s="121">
        <f>ROUND(SUM(AV58:AW58),2)</f>
        <v>0</v>
      </c>
      <c r="AU58" s="122">
        <f>'SO 01_4 - 2. rok následné...'!P82</f>
        <v>0</v>
      </c>
      <c r="AV58" s="121">
        <f>'SO 01_4 - 2. rok následné...'!J33</f>
        <v>0</v>
      </c>
      <c r="AW58" s="121">
        <f>'SO 01_4 - 2. rok následné...'!J34</f>
        <v>0</v>
      </c>
      <c r="AX58" s="121">
        <f>'SO 01_4 - 2. rok následné...'!J35</f>
        <v>0</v>
      </c>
      <c r="AY58" s="121">
        <f>'SO 01_4 - 2. rok následné...'!J36</f>
        <v>0</v>
      </c>
      <c r="AZ58" s="121">
        <f>'SO 01_4 - 2. rok následné...'!F33</f>
        <v>0</v>
      </c>
      <c r="BA58" s="121">
        <f>'SO 01_4 - 2. rok následné...'!F34</f>
        <v>0</v>
      </c>
      <c r="BB58" s="121">
        <f>'SO 01_4 - 2. rok následné...'!F35</f>
        <v>0</v>
      </c>
      <c r="BC58" s="121">
        <f>'SO 01_4 - 2. rok následné...'!F36</f>
        <v>0</v>
      </c>
      <c r="BD58" s="123">
        <f>'SO 01_4 - 2. rok následné...'!F37</f>
        <v>0</v>
      </c>
      <c r="BE58" s="7"/>
      <c r="BT58" s="124" t="s">
        <v>81</v>
      </c>
      <c r="BV58" s="124" t="s">
        <v>75</v>
      </c>
      <c r="BW58" s="124" t="s">
        <v>92</v>
      </c>
      <c r="BX58" s="124" t="s">
        <v>5</v>
      </c>
      <c r="CL58" s="124" t="s">
        <v>19</v>
      </c>
      <c r="CM58" s="124" t="s">
        <v>83</v>
      </c>
    </row>
    <row r="59" s="7" customFormat="1" ht="24.75" customHeight="1">
      <c r="A59" s="112" t="s">
        <v>77</v>
      </c>
      <c r="B59" s="113"/>
      <c r="C59" s="114"/>
      <c r="D59" s="115" t="s">
        <v>93</v>
      </c>
      <c r="E59" s="115"/>
      <c r="F59" s="115"/>
      <c r="G59" s="115"/>
      <c r="H59" s="115"/>
      <c r="I59" s="116"/>
      <c r="J59" s="115" t="s">
        <v>94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 01_5 - 3. rok následné...'!J30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80</v>
      </c>
      <c r="AR59" s="119"/>
      <c r="AS59" s="120">
        <v>0</v>
      </c>
      <c r="AT59" s="121">
        <f>ROUND(SUM(AV59:AW59),2)</f>
        <v>0</v>
      </c>
      <c r="AU59" s="122">
        <f>'SO 01_5 - 3. rok následné...'!P82</f>
        <v>0</v>
      </c>
      <c r="AV59" s="121">
        <f>'SO 01_5 - 3. rok následné...'!J33</f>
        <v>0</v>
      </c>
      <c r="AW59" s="121">
        <f>'SO 01_5 - 3. rok následné...'!J34</f>
        <v>0</v>
      </c>
      <c r="AX59" s="121">
        <f>'SO 01_5 - 3. rok následné...'!J35</f>
        <v>0</v>
      </c>
      <c r="AY59" s="121">
        <f>'SO 01_5 - 3. rok následné...'!J36</f>
        <v>0</v>
      </c>
      <c r="AZ59" s="121">
        <f>'SO 01_5 - 3. rok následné...'!F33</f>
        <v>0</v>
      </c>
      <c r="BA59" s="121">
        <f>'SO 01_5 - 3. rok následné...'!F34</f>
        <v>0</v>
      </c>
      <c r="BB59" s="121">
        <f>'SO 01_5 - 3. rok následné...'!F35</f>
        <v>0</v>
      </c>
      <c r="BC59" s="121">
        <f>'SO 01_5 - 3. rok následné...'!F36</f>
        <v>0</v>
      </c>
      <c r="BD59" s="123">
        <f>'SO 01_5 - 3. rok následné...'!F37</f>
        <v>0</v>
      </c>
      <c r="BE59" s="7"/>
      <c r="BT59" s="124" t="s">
        <v>81</v>
      </c>
      <c r="BV59" s="124" t="s">
        <v>75</v>
      </c>
      <c r="BW59" s="124" t="s">
        <v>95</v>
      </c>
      <c r="BX59" s="124" t="s">
        <v>5</v>
      </c>
      <c r="CL59" s="124" t="s">
        <v>19</v>
      </c>
      <c r="CM59" s="124" t="s">
        <v>83</v>
      </c>
    </row>
    <row r="60" s="7" customFormat="1" ht="16.5" customHeight="1">
      <c r="A60" s="112" t="s">
        <v>77</v>
      </c>
      <c r="B60" s="113"/>
      <c r="C60" s="114"/>
      <c r="D60" s="115" t="s">
        <v>96</v>
      </c>
      <c r="E60" s="115"/>
      <c r="F60" s="115"/>
      <c r="G60" s="115"/>
      <c r="H60" s="115"/>
      <c r="I60" s="116"/>
      <c r="J60" s="115" t="s">
        <v>97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'SO 02 - Polní cesta C8'!J30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80</v>
      </c>
      <c r="AR60" s="119"/>
      <c r="AS60" s="120">
        <v>0</v>
      </c>
      <c r="AT60" s="121">
        <f>ROUND(SUM(AV60:AW60),2)</f>
        <v>0</v>
      </c>
      <c r="AU60" s="122">
        <f>'SO 02 - Polní cesta C8'!P93</f>
        <v>0</v>
      </c>
      <c r="AV60" s="121">
        <f>'SO 02 - Polní cesta C8'!J33</f>
        <v>0</v>
      </c>
      <c r="AW60" s="121">
        <f>'SO 02 - Polní cesta C8'!J34</f>
        <v>0</v>
      </c>
      <c r="AX60" s="121">
        <f>'SO 02 - Polní cesta C8'!J35</f>
        <v>0</v>
      </c>
      <c r="AY60" s="121">
        <f>'SO 02 - Polní cesta C8'!J36</f>
        <v>0</v>
      </c>
      <c r="AZ60" s="121">
        <f>'SO 02 - Polní cesta C8'!F33</f>
        <v>0</v>
      </c>
      <c r="BA60" s="121">
        <f>'SO 02 - Polní cesta C8'!F34</f>
        <v>0</v>
      </c>
      <c r="BB60" s="121">
        <f>'SO 02 - Polní cesta C8'!F35</f>
        <v>0</v>
      </c>
      <c r="BC60" s="121">
        <f>'SO 02 - Polní cesta C8'!F36</f>
        <v>0</v>
      </c>
      <c r="BD60" s="123">
        <f>'SO 02 - Polní cesta C8'!F37</f>
        <v>0</v>
      </c>
      <c r="BE60" s="7"/>
      <c r="BT60" s="124" t="s">
        <v>81</v>
      </c>
      <c r="BV60" s="124" t="s">
        <v>75</v>
      </c>
      <c r="BW60" s="124" t="s">
        <v>98</v>
      </c>
      <c r="BX60" s="124" t="s">
        <v>5</v>
      </c>
      <c r="CL60" s="124" t="s">
        <v>19</v>
      </c>
      <c r="CM60" s="124" t="s">
        <v>83</v>
      </c>
    </row>
    <row r="61" s="7" customFormat="1" ht="16.5" customHeight="1">
      <c r="A61" s="112" t="s">
        <v>77</v>
      </c>
      <c r="B61" s="113"/>
      <c r="C61" s="114"/>
      <c r="D61" s="115" t="s">
        <v>99</v>
      </c>
      <c r="E61" s="115"/>
      <c r="F61" s="115"/>
      <c r="G61" s="115"/>
      <c r="H61" s="115"/>
      <c r="I61" s="116"/>
      <c r="J61" s="115" t="s">
        <v>100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'SO 03 - Polní cesta C35'!J30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80</v>
      </c>
      <c r="AR61" s="119"/>
      <c r="AS61" s="125">
        <v>0</v>
      </c>
      <c r="AT61" s="126">
        <f>ROUND(SUM(AV61:AW61),2)</f>
        <v>0</v>
      </c>
      <c r="AU61" s="127">
        <f>'SO 03 - Polní cesta C35'!P93</f>
        <v>0</v>
      </c>
      <c r="AV61" s="126">
        <f>'SO 03 - Polní cesta C35'!J33</f>
        <v>0</v>
      </c>
      <c r="AW61" s="126">
        <f>'SO 03 - Polní cesta C35'!J34</f>
        <v>0</v>
      </c>
      <c r="AX61" s="126">
        <f>'SO 03 - Polní cesta C35'!J35</f>
        <v>0</v>
      </c>
      <c r="AY61" s="126">
        <f>'SO 03 - Polní cesta C35'!J36</f>
        <v>0</v>
      </c>
      <c r="AZ61" s="126">
        <f>'SO 03 - Polní cesta C35'!F33</f>
        <v>0</v>
      </c>
      <c r="BA61" s="126">
        <f>'SO 03 - Polní cesta C35'!F34</f>
        <v>0</v>
      </c>
      <c r="BB61" s="126">
        <f>'SO 03 - Polní cesta C35'!F35</f>
        <v>0</v>
      </c>
      <c r="BC61" s="126">
        <f>'SO 03 - Polní cesta C35'!F36</f>
        <v>0</v>
      </c>
      <c r="BD61" s="128">
        <f>'SO 03 - Polní cesta C35'!F37</f>
        <v>0</v>
      </c>
      <c r="BE61" s="7"/>
      <c r="BT61" s="124" t="s">
        <v>81</v>
      </c>
      <c r="BV61" s="124" t="s">
        <v>75</v>
      </c>
      <c r="BW61" s="124" t="s">
        <v>101</v>
      </c>
      <c r="BX61" s="124" t="s">
        <v>5</v>
      </c>
      <c r="CL61" s="124" t="s">
        <v>19</v>
      </c>
      <c r="CM61" s="124" t="s">
        <v>83</v>
      </c>
    </row>
    <row r="62" s="2" customFormat="1" ht="30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</sheetData>
  <sheetProtection sheet="1" formatColumns="0" formatRows="0" objects="1" scenarios="1" spinCount="100000" saltValue="utVG4h9QEeVsLxvS4ybNSiRu2TgKNDlU4pzp0eUYBzLQzX7LmiW9p4y2duIo0zorP/ihRT/nsnmu/DDSVrQhqw==" hashValue="nzl78ENuxrrZVKGV2IT1l5kBptIdxOT2W5emWFwuGaRKxuUgdtJOb2OLfOg2kEfQdM+rxUkOUeNWe0/jd2xqEw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_1 - Polní cesta C7'!C2" display="/"/>
    <hyperlink ref="A56" location="'SO 01_2 - Výsadby'!C2" display="/"/>
    <hyperlink ref="A57" location="'SO 01_3 - 1. rok následné...'!C2" display="/"/>
    <hyperlink ref="A58" location="'SO 01_4 - 2. rok následné...'!C2" display="/"/>
    <hyperlink ref="A59" location="'SO 01_5 - 3. rok následné...'!C2" display="/"/>
    <hyperlink ref="A60" location="'SO 02 - Polní cesta C8'!C2" display="/"/>
    <hyperlink ref="A61" location="'SO 03 - Polní cesta C35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102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Realizace společných zařízení v k.ú. Lhotka u Frýdku-Místku - I. 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3. 3. 2023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105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ROUND(J97,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ROUND((SUM(BE97:BE1251)),  2)</f>
        <v>0</v>
      </c>
      <c r="G33" s="39"/>
      <c r="H33" s="39"/>
      <c r="I33" s="149">
        <v>0.20999999999999999</v>
      </c>
      <c r="J33" s="148">
        <f>ROUND(((SUM(BE97:BE1251))*I33),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ROUND((SUM(BF97:BF1251)),  2)</f>
        <v>0</v>
      </c>
      <c r="G34" s="39"/>
      <c r="H34" s="39"/>
      <c r="I34" s="149">
        <v>0.14999999999999999</v>
      </c>
      <c r="J34" s="148">
        <f>ROUND(((SUM(BF97:BF1251))*I34),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ROUND((SUM(BG97:BG1251)),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ROUND((SUM(BH97:BH1251)),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ROUND((SUM(BI97:BI1251)),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Realizace společných zařízení v k.ú. Lhotka u Frýdku-Místku - I. 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01_1 - Polní cesta C7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Lhotka u Frýdku-Místku</v>
      </c>
      <c r="G52" s="41"/>
      <c r="H52" s="41"/>
      <c r="I52" s="33" t="s">
        <v>23</v>
      </c>
      <c r="J52" s="73" t="str">
        <f>IF(J12="","",J12)</f>
        <v>3. 3. 2023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54.45" customHeight="1">
      <c r="A54" s="39"/>
      <c r="B54" s="40"/>
      <c r="C54" s="33" t="s">
        <v>25</v>
      </c>
      <c r="D54" s="41"/>
      <c r="E54" s="41"/>
      <c r="F54" s="28" t="str">
        <f>E15</f>
        <v>ČR - SPÚ, KPÚ pro Moravskoslezský kraj</v>
      </c>
      <c r="G54" s="41"/>
      <c r="H54" s="41"/>
      <c r="I54" s="33" t="s">
        <v>32</v>
      </c>
      <c r="J54" s="37" t="str">
        <f>E21</f>
        <v>Hanousek s.r.o.,Barákova 2745/41, 796 01 Prostějov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Ing. Jan Krč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J97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110</v>
      </c>
      <c r="E60" s="169"/>
      <c r="F60" s="169"/>
      <c r="G60" s="169"/>
      <c r="H60" s="169"/>
      <c r="I60" s="169"/>
      <c r="J60" s="170">
        <f>J98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111</v>
      </c>
      <c r="E61" s="175"/>
      <c r="F61" s="175"/>
      <c r="G61" s="175"/>
      <c r="H61" s="175"/>
      <c r="I61" s="175"/>
      <c r="J61" s="176">
        <f>J99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112</v>
      </c>
      <c r="E62" s="175"/>
      <c r="F62" s="175"/>
      <c r="G62" s="175"/>
      <c r="H62" s="175"/>
      <c r="I62" s="175"/>
      <c r="J62" s="176">
        <f>J544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113</v>
      </c>
      <c r="E63" s="175"/>
      <c r="F63" s="175"/>
      <c r="G63" s="175"/>
      <c r="H63" s="175"/>
      <c r="I63" s="175"/>
      <c r="J63" s="176">
        <f>J562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114</v>
      </c>
      <c r="E64" s="175"/>
      <c r="F64" s="175"/>
      <c r="G64" s="175"/>
      <c r="H64" s="175"/>
      <c r="I64" s="175"/>
      <c r="J64" s="176">
        <f>J637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2"/>
      <c r="C65" s="173"/>
      <c r="D65" s="174" t="s">
        <v>115</v>
      </c>
      <c r="E65" s="175"/>
      <c r="F65" s="175"/>
      <c r="G65" s="175"/>
      <c r="H65" s="175"/>
      <c r="I65" s="175"/>
      <c r="J65" s="176">
        <f>J720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116</v>
      </c>
      <c r="E66" s="175"/>
      <c r="F66" s="175"/>
      <c r="G66" s="175"/>
      <c r="H66" s="175"/>
      <c r="I66" s="175"/>
      <c r="J66" s="176">
        <f>J879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117</v>
      </c>
      <c r="E67" s="175"/>
      <c r="F67" s="175"/>
      <c r="G67" s="175"/>
      <c r="H67" s="175"/>
      <c r="I67" s="175"/>
      <c r="J67" s="176">
        <f>J905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118</v>
      </c>
      <c r="E68" s="175"/>
      <c r="F68" s="175"/>
      <c r="G68" s="175"/>
      <c r="H68" s="175"/>
      <c r="I68" s="175"/>
      <c r="J68" s="176">
        <f>J1090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119</v>
      </c>
      <c r="E69" s="175"/>
      <c r="F69" s="175"/>
      <c r="G69" s="175"/>
      <c r="H69" s="175"/>
      <c r="I69" s="175"/>
      <c r="J69" s="176">
        <f>J1127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6"/>
      <c r="C70" s="167"/>
      <c r="D70" s="168" t="s">
        <v>120</v>
      </c>
      <c r="E70" s="169"/>
      <c r="F70" s="169"/>
      <c r="G70" s="169"/>
      <c r="H70" s="169"/>
      <c r="I70" s="169"/>
      <c r="J70" s="170">
        <f>J1134</f>
        <v>0</v>
      </c>
      <c r="K70" s="167"/>
      <c r="L70" s="17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2"/>
      <c r="C71" s="173"/>
      <c r="D71" s="174" t="s">
        <v>121</v>
      </c>
      <c r="E71" s="175"/>
      <c r="F71" s="175"/>
      <c r="G71" s="175"/>
      <c r="H71" s="175"/>
      <c r="I71" s="175"/>
      <c r="J71" s="176">
        <f>J1135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6"/>
      <c r="C72" s="167"/>
      <c r="D72" s="168" t="s">
        <v>122</v>
      </c>
      <c r="E72" s="169"/>
      <c r="F72" s="169"/>
      <c r="G72" s="169"/>
      <c r="H72" s="169"/>
      <c r="I72" s="169"/>
      <c r="J72" s="170">
        <f>J1158</f>
        <v>0</v>
      </c>
      <c r="K72" s="167"/>
      <c r="L72" s="17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2"/>
      <c r="C73" s="173"/>
      <c r="D73" s="174" t="s">
        <v>123</v>
      </c>
      <c r="E73" s="175"/>
      <c r="F73" s="175"/>
      <c r="G73" s="175"/>
      <c r="H73" s="175"/>
      <c r="I73" s="175"/>
      <c r="J73" s="176">
        <f>J1159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124</v>
      </c>
      <c r="E74" s="175"/>
      <c r="F74" s="175"/>
      <c r="G74" s="175"/>
      <c r="H74" s="175"/>
      <c r="I74" s="175"/>
      <c r="J74" s="176">
        <f>J1191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125</v>
      </c>
      <c r="E75" s="175"/>
      <c r="F75" s="175"/>
      <c r="G75" s="175"/>
      <c r="H75" s="175"/>
      <c r="I75" s="175"/>
      <c r="J75" s="176">
        <f>J1203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126</v>
      </c>
      <c r="E76" s="175"/>
      <c r="F76" s="175"/>
      <c r="G76" s="175"/>
      <c r="H76" s="175"/>
      <c r="I76" s="175"/>
      <c r="J76" s="176">
        <f>J1234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2"/>
      <c r="C77" s="173"/>
      <c r="D77" s="174" t="s">
        <v>127</v>
      </c>
      <c r="E77" s="175"/>
      <c r="F77" s="175"/>
      <c r="G77" s="175"/>
      <c r="H77" s="175"/>
      <c r="I77" s="175"/>
      <c r="J77" s="176">
        <f>J1243</f>
        <v>0</v>
      </c>
      <c r="K77" s="173"/>
      <c r="L77" s="17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60"/>
      <c r="C79" s="61"/>
      <c r="D79" s="61"/>
      <c r="E79" s="61"/>
      <c r="F79" s="61"/>
      <c r="G79" s="61"/>
      <c r="H79" s="61"/>
      <c r="I79" s="61"/>
      <c r="J79" s="61"/>
      <c r="K79" s="6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3" s="2" customFormat="1" ht="6.96" customHeight="1">
      <c r="A83" s="39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4.96" customHeight="1">
      <c r="A84" s="39"/>
      <c r="B84" s="40"/>
      <c r="C84" s="24" t="s">
        <v>128</v>
      </c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16</v>
      </c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161" t="str">
        <f>E7</f>
        <v>Realizace společných zařízení v k.ú. Lhotka u Frýdku-Místku - I. etapa</v>
      </c>
      <c r="F87" s="33"/>
      <c r="G87" s="33"/>
      <c r="H87" s="33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103</v>
      </c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0" t="str">
        <f>E9</f>
        <v>SO 01_1 - Polní cesta C7</v>
      </c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F12</f>
        <v>k.ú. Lhotka u Frýdku-Místku</v>
      </c>
      <c r="G91" s="41"/>
      <c r="H91" s="41"/>
      <c r="I91" s="33" t="s">
        <v>23</v>
      </c>
      <c r="J91" s="73" t="str">
        <f>IF(J12="","",J12)</f>
        <v>3. 3. 2023</v>
      </c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54.45" customHeight="1">
      <c r="A93" s="39"/>
      <c r="B93" s="40"/>
      <c r="C93" s="33" t="s">
        <v>25</v>
      </c>
      <c r="D93" s="41"/>
      <c r="E93" s="41"/>
      <c r="F93" s="28" t="str">
        <f>E15</f>
        <v>ČR - SPÚ, KPÚ pro Moravskoslezský kraj</v>
      </c>
      <c r="G93" s="41"/>
      <c r="H93" s="41"/>
      <c r="I93" s="33" t="s">
        <v>32</v>
      </c>
      <c r="J93" s="37" t="str">
        <f>E21</f>
        <v>Hanousek s.r.o.,Barákova 2745/41, 796 01 Prostějov</v>
      </c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IF(E18="","",E18)</f>
        <v>Vyplň údaj</v>
      </c>
      <c r="G94" s="41"/>
      <c r="H94" s="41"/>
      <c r="I94" s="33" t="s">
        <v>36</v>
      </c>
      <c r="J94" s="37" t="str">
        <f>E24</f>
        <v>Ing. Jan Krč</v>
      </c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3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11" customFormat="1" ht="29.28" customHeight="1">
      <c r="A96" s="178"/>
      <c r="B96" s="179"/>
      <c r="C96" s="180" t="s">
        <v>129</v>
      </c>
      <c r="D96" s="181" t="s">
        <v>58</v>
      </c>
      <c r="E96" s="181" t="s">
        <v>54</v>
      </c>
      <c r="F96" s="181" t="s">
        <v>55</v>
      </c>
      <c r="G96" s="181" t="s">
        <v>130</v>
      </c>
      <c r="H96" s="181" t="s">
        <v>131</v>
      </c>
      <c r="I96" s="181" t="s">
        <v>132</v>
      </c>
      <c r="J96" s="181" t="s">
        <v>108</v>
      </c>
      <c r="K96" s="182" t="s">
        <v>133</v>
      </c>
      <c r="L96" s="183"/>
      <c r="M96" s="93" t="s">
        <v>19</v>
      </c>
      <c r="N96" s="94" t="s">
        <v>43</v>
      </c>
      <c r="O96" s="94" t="s">
        <v>134</v>
      </c>
      <c r="P96" s="94" t="s">
        <v>135</v>
      </c>
      <c r="Q96" s="94" t="s">
        <v>136</v>
      </c>
      <c r="R96" s="94" t="s">
        <v>137</v>
      </c>
      <c r="S96" s="94" t="s">
        <v>138</v>
      </c>
      <c r="T96" s="95" t="s">
        <v>139</v>
      </c>
      <c r="U96" s="178"/>
      <c r="V96" s="178"/>
      <c r="W96" s="178"/>
      <c r="X96" s="178"/>
      <c r="Y96" s="178"/>
      <c r="Z96" s="178"/>
      <c r="AA96" s="178"/>
      <c r="AB96" s="178"/>
      <c r="AC96" s="178"/>
      <c r="AD96" s="178"/>
      <c r="AE96" s="178"/>
    </row>
    <row r="97" s="2" customFormat="1" ht="22.8" customHeight="1">
      <c r="A97" s="39"/>
      <c r="B97" s="40"/>
      <c r="C97" s="100" t="s">
        <v>140</v>
      </c>
      <c r="D97" s="41"/>
      <c r="E97" s="41"/>
      <c r="F97" s="41"/>
      <c r="G97" s="41"/>
      <c r="H97" s="41"/>
      <c r="I97" s="41"/>
      <c r="J97" s="184">
        <f>BK97</f>
        <v>0</v>
      </c>
      <c r="K97" s="41"/>
      <c r="L97" s="45"/>
      <c r="M97" s="96"/>
      <c r="N97" s="185"/>
      <c r="O97" s="97"/>
      <c r="P97" s="186">
        <f>P98+P1134+P1158</f>
        <v>0</v>
      </c>
      <c r="Q97" s="97"/>
      <c r="R97" s="186">
        <f>R98+R1134+R1158</f>
        <v>9739.1764604799992</v>
      </c>
      <c r="S97" s="97"/>
      <c r="T97" s="187">
        <f>T98+T1134+T1158</f>
        <v>1599.2760000000001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72</v>
      </c>
      <c r="AU97" s="18" t="s">
        <v>109</v>
      </c>
      <c r="BK97" s="188">
        <f>BK98+BK1134+BK1158</f>
        <v>0</v>
      </c>
    </row>
    <row r="98" s="12" customFormat="1" ht="25.92" customHeight="1">
      <c r="A98" s="12"/>
      <c r="B98" s="189"/>
      <c r="C98" s="190"/>
      <c r="D98" s="191" t="s">
        <v>72</v>
      </c>
      <c r="E98" s="192" t="s">
        <v>141</v>
      </c>
      <c r="F98" s="192" t="s">
        <v>142</v>
      </c>
      <c r="G98" s="190"/>
      <c r="H98" s="190"/>
      <c r="I98" s="193"/>
      <c r="J98" s="194">
        <f>BK98</f>
        <v>0</v>
      </c>
      <c r="K98" s="190"/>
      <c r="L98" s="195"/>
      <c r="M98" s="196"/>
      <c r="N98" s="197"/>
      <c r="O98" s="197"/>
      <c r="P98" s="198">
        <f>P99+P544+P562+P637+P879+P905+P1090+P1127</f>
        <v>0</v>
      </c>
      <c r="Q98" s="197"/>
      <c r="R98" s="198">
        <f>R99+R544+R562+R637+R879+R905+R1090+R1127</f>
        <v>9739.1681984799998</v>
      </c>
      <c r="S98" s="197"/>
      <c r="T98" s="199">
        <f>T99+T544+T562+T637+T879+T905+T1090+T1127</f>
        <v>1599.2760000000001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81</v>
      </c>
      <c r="AT98" s="201" t="s">
        <v>72</v>
      </c>
      <c r="AU98" s="201" t="s">
        <v>73</v>
      </c>
      <c r="AY98" s="200" t="s">
        <v>143</v>
      </c>
      <c r="BK98" s="202">
        <f>BK99+BK544+BK562+BK637+BK879+BK905+BK1090+BK1127</f>
        <v>0</v>
      </c>
    </row>
    <row r="99" s="12" customFormat="1" ht="22.8" customHeight="1">
      <c r="A99" s="12"/>
      <c r="B99" s="189"/>
      <c r="C99" s="190"/>
      <c r="D99" s="191" t="s">
        <v>72</v>
      </c>
      <c r="E99" s="203" t="s">
        <v>81</v>
      </c>
      <c r="F99" s="203" t="s">
        <v>144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SUM(P100:P543)</f>
        <v>0</v>
      </c>
      <c r="Q99" s="197"/>
      <c r="R99" s="198">
        <f>SUM(R100:R543)</f>
        <v>370.44719100000009</v>
      </c>
      <c r="S99" s="197"/>
      <c r="T99" s="199">
        <f>SUM(T100:T543)</f>
        <v>1551.8800000000001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81</v>
      </c>
      <c r="AT99" s="201" t="s">
        <v>72</v>
      </c>
      <c r="AU99" s="201" t="s">
        <v>81</v>
      </c>
      <c r="AY99" s="200" t="s">
        <v>143</v>
      </c>
      <c r="BK99" s="202">
        <f>SUM(BK100:BK543)</f>
        <v>0</v>
      </c>
    </row>
    <row r="100" s="2" customFormat="1" ht="16.5" customHeight="1">
      <c r="A100" s="39"/>
      <c r="B100" s="40"/>
      <c r="C100" s="205" t="s">
        <v>81</v>
      </c>
      <c r="D100" s="205" t="s">
        <v>145</v>
      </c>
      <c r="E100" s="206" t="s">
        <v>146</v>
      </c>
      <c r="F100" s="207" t="s">
        <v>147</v>
      </c>
      <c r="G100" s="208" t="s">
        <v>148</v>
      </c>
      <c r="H100" s="209">
        <v>5700</v>
      </c>
      <c r="I100" s="210"/>
      <c r="J100" s="211">
        <f>ROUND(I100*H100,2)</f>
        <v>0</v>
      </c>
      <c r="K100" s="207" t="s">
        <v>149</v>
      </c>
      <c r="L100" s="45"/>
      <c r="M100" s="212" t="s">
        <v>19</v>
      </c>
      <c r="N100" s="213" t="s">
        <v>44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150</v>
      </c>
      <c r="AT100" s="216" t="s">
        <v>145</v>
      </c>
      <c r="AU100" s="216" t="s">
        <v>83</v>
      </c>
      <c r="AY100" s="18" t="s">
        <v>143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150</v>
      </c>
      <c r="BM100" s="216" t="s">
        <v>151</v>
      </c>
    </row>
    <row r="101" s="2" customFormat="1">
      <c r="A101" s="39"/>
      <c r="B101" s="40"/>
      <c r="C101" s="41"/>
      <c r="D101" s="218" t="s">
        <v>152</v>
      </c>
      <c r="E101" s="41"/>
      <c r="F101" s="219" t="s">
        <v>153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152</v>
      </c>
      <c r="AU101" s="18" t="s">
        <v>83</v>
      </c>
    </row>
    <row r="102" s="2" customFormat="1">
      <c r="A102" s="39"/>
      <c r="B102" s="40"/>
      <c r="C102" s="41"/>
      <c r="D102" s="223" t="s">
        <v>154</v>
      </c>
      <c r="E102" s="41"/>
      <c r="F102" s="224" t="s">
        <v>155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154</v>
      </c>
      <c r="AU102" s="18" t="s">
        <v>83</v>
      </c>
    </row>
    <row r="103" s="13" customFormat="1">
      <c r="A103" s="13"/>
      <c r="B103" s="225"/>
      <c r="C103" s="226"/>
      <c r="D103" s="218" t="s">
        <v>156</v>
      </c>
      <c r="E103" s="227" t="s">
        <v>19</v>
      </c>
      <c r="F103" s="228" t="s">
        <v>157</v>
      </c>
      <c r="G103" s="226"/>
      <c r="H103" s="227" t="s">
        <v>19</v>
      </c>
      <c r="I103" s="229"/>
      <c r="J103" s="226"/>
      <c r="K103" s="226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156</v>
      </c>
      <c r="AU103" s="234" t="s">
        <v>83</v>
      </c>
      <c r="AV103" s="13" t="s">
        <v>81</v>
      </c>
      <c r="AW103" s="13" t="s">
        <v>35</v>
      </c>
      <c r="AX103" s="13" t="s">
        <v>73</v>
      </c>
      <c r="AY103" s="234" t="s">
        <v>143</v>
      </c>
    </row>
    <row r="104" s="13" customFormat="1">
      <c r="A104" s="13"/>
      <c r="B104" s="225"/>
      <c r="C104" s="226"/>
      <c r="D104" s="218" t="s">
        <v>156</v>
      </c>
      <c r="E104" s="227" t="s">
        <v>19</v>
      </c>
      <c r="F104" s="228" t="s">
        <v>158</v>
      </c>
      <c r="G104" s="226"/>
      <c r="H104" s="227" t="s">
        <v>19</v>
      </c>
      <c r="I104" s="229"/>
      <c r="J104" s="226"/>
      <c r="K104" s="226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156</v>
      </c>
      <c r="AU104" s="234" t="s">
        <v>83</v>
      </c>
      <c r="AV104" s="13" t="s">
        <v>81</v>
      </c>
      <c r="AW104" s="13" t="s">
        <v>35</v>
      </c>
      <c r="AX104" s="13" t="s">
        <v>73</v>
      </c>
      <c r="AY104" s="234" t="s">
        <v>143</v>
      </c>
    </row>
    <row r="105" s="13" customFormat="1">
      <c r="A105" s="13"/>
      <c r="B105" s="225"/>
      <c r="C105" s="226"/>
      <c r="D105" s="218" t="s">
        <v>156</v>
      </c>
      <c r="E105" s="227" t="s">
        <v>19</v>
      </c>
      <c r="F105" s="228" t="s">
        <v>159</v>
      </c>
      <c r="G105" s="226"/>
      <c r="H105" s="227" t="s">
        <v>19</v>
      </c>
      <c r="I105" s="229"/>
      <c r="J105" s="226"/>
      <c r="K105" s="226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156</v>
      </c>
      <c r="AU105" s="234" t="s">
        <v>83</v>
      </c>
      <c r="AV105" s="13" t="s">
        <v>81</v>
      </c>
      <c r="AW105" s="13" t="s">
        <v>35</v>
      </c>
      <c r="AX105" s="13" t="s">
        <v>73</v>
      </c>
      <c r="AY105" s="234" t="s">
        <v>143</v>
      </c>
    </row>
    <row r="106" s="14" customFormat="1">
      <c r="A106" s="14"/>
      <c r="B106" s="235"/>
      <c r="C106" s="236"/>
      <c r="D106" s="218" t="s">
        <v>156</v>
      </c>
      <c r="E106" s="237" t="s">
        <v>19</v>
      </c>
      <c r="F106" s="238" t="s">
        <v>160</v>
      </c>
      <c r="G106" s="236"/>
      <c r="H106" s="239">
        <v>5700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156</v>
      </c>
      <c r="AU106" s="245" t="s">
        <v>83</v>
      </c>
      <c r="AV106" s="14" t="s">
        <v>83</v>
      </c>
      <c r="AW106" s="14" t="s">
        <v>35</v>
      </c>
      <c r="AX106" s="14" t="s">
        <v>81</v>
      </c>
      <c r="AY106" s="245" t="s">
        <v>143</v>
      </c>
    </row>
    <row r="107" s="2" customFormat="1" ht="16.5" customHeight="1">
      <c r="A107" s="39"/>
      <c r="B107" s="40"/>
      <c r="C107" s="205" t="s">
        <v>83</v>
      </c>
      <c r="D107" s="205" t="s">
        <v>145</v>
      </c>
      <c r="E107" s="206" t="s">
        <v>161</v>
      </c>
      <c r="F107" s="207" t="s">
        <v>162</v>
      </c>
      <c r="G107" s="208" t="s">
        <v>148</v>
      </c>
      <c r="H107" s="209">
        <v>15792.75</v>
      </c>
      <c r="I107" s="210"/>
      <c r="J107" s="211">
        <f>ROUND(I107*H107,2)</f>
        <v>0</v>
      </c>
      <c r="K107" s="207" t="s">
        <v>149</v>
      </c>
      <c r="L107" s="45"/>
      <c r="M107" s="212" t="s">
        <v>19</v>
      </c>
      <c r="N107" s="213" t="s">
        <v>44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150</v>
      </c>
      <c r="AT107" s="216" t="s">
        <v>145</v>
      </c>
      <c r="AU107" s="216" t="s">
        <v>83</v>
      </c>
      <c r="AY107" s="18" t="s">
        <v>143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81</v>
      </c>
      <c r="BK107" s="217">
        <f>ROUND(I107*H107,2)</f>
        <v>0</v>
      </c>
      <c r="BL107" s="18" t="s">
        <v>150</v>
      </c>
      <c r="BM107" s="216" t="s">
        <v>163</v>
      </c>
    </row>
    <row r="108" s="2" customFormat="1">
      <c r="A108" s="39"/>
      <c r="B108" s="40"/>
      <c r="C108" s="41"/>
      <c r="D108" s="218" t="s">
        <v>152</v>
      </c>
      <c r="E108" s="41"/>
      <c r="F108" s="219" t="s">
        <v>164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152</v>
      </c>
      <c r="AU108" s="18" t="s">
        <v>83</v>
      </c>
    </row>
    <row r="109" s="2" customFormat="1">
      <c r="A109" s="39"/>
      <c r="B109" s="40"/>
      <c r="C109" s="41"/>
      <c r="D109" s="223" t="s">
        <v>154</v>
      </c>
      <c r="E109" s="41"/>
      <c r="F109" s="224" t="s">
        <v>165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154</v>
      </c>
      <c r="AU109" s="18" t="s">
        <v>83</v>
      </c>
    </row>
    <row r="110" s="13" customFormat="1">
      <c r="A110" s="13"/>
      <c r="B110" s="225"/>
      <c r="C110" s="226"/>
      <c r="D110" s="218" t="s">
        <v>156</v>
      </c>
      <c r="E110" s="227" t="s">
        <v>19</v>
      </c>
      <c r="F110" s="228" t="s">
        <v>157</v>
      </c>
      <c r="G110" s="226"/>
      <c r="H110" s="227" t="s">
        <v>19</v>
      </c>
      <c r="I110" s="229"/>
      <c r="J110" s="226"/>
      <c r="K110" s="226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156</v>
      </c>
      <c r="AU110" s="234" t="s">
        <v>83</v>
      </c>
      <c r="AV110" s="13" t="s">
        <v>81</v>
      </c>
      <c r="AW110" s="13" t="s">
        <v>35</v>
      </c>
      <c r="AX110" s="13" t="s">
        <v>73</v>
      </c>
      <c r="AY110" s="234" t="s">
        <v>143</v>
      </c>
    </row>
    <row r="111" s="13" customFormat="1">
      <c r="A111" s="13"/>
      <c r="B111" s="225"/>
      <c r="C111" s="226"/>
      <c r="D111" s="218" t="s">
        <v>156</v>
      </c>
      <c r="E111" s="227" t="s">
        <v>19</v>
      </c>
      <c r="F111" s="228" t="s">
        <v>166</v>
      </c>
      <c r="G111" s="226"/>
      <c r="H111" s="227" t="s">
        <v>19</v>
      </c>
      <c r="I111" s="229"/>
      <c r="J111" s="226"/>
      <c r="K111" s="226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156</v>
      </c>
      <c r="AU111" s="234" t="s">
        <v>83</v>
      </c>
      <c r="AV111" s="13" t="s">
        <v>81</v>
      </c>
      <c r="AW111" s="13" t="s">
        <v>35</v>
      </c>
      <c r="AX111" s="13" t="s">
        <v>73</v>
      </c>
      <c r="AY111" s="234" t="s">
        <v>143</v>
      </c>
    </row>
    <row r="112" s="14" customFormat="1">
      <c r="A112" s="14"/>
      <c r="B112" s="235"/>
      <c r="C112" s="236"/>
      <c r="D112" s="218" t="s">
        <v>156</v>
      </c>
      <c r="E112" s="237" t="s">
        <v>19</v>
      </c>
      <c r="F112" s="238" t="s">
        <v>167</v>
      </c>
      <c r="G112" s="236"/>
      <c r="H112" s="239">
        <v>8021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156</v>
      </c>
      <c r="AU112" s="245" t="s">
        <v>83</v>
      </c>
      <c r="AV112" s="14" t="s">
        <v>83</v>
      </c>
      <c r="AW112" s="14" t="s">
        <v>35</v>
      </c>
      <c r="AX112" s="14" t="s">
        <v>73</v>
      </c>
      <c r="AY112" s="245" t="s">
        <v>143</v>
      </c>
    </row>
    <row r="113" s="13" customFormat="1">
      <c r="A113" s="13"/>
      <c r="B113" s="225"/>
      <c r="C113" s="226"/>
      <c r="D113" s="218" t="s">
        <v>156</v>
      </c>
      <c r="E113" s="227" t="s">
        <v>19</v>
      </c>
      <c r="F113" s="228" t="s">
        <v>168</v>
      </c>
      <c r="G113" s="226"/>
      <c r="H113" s="227" t="s">
        <v>19</v>
      </c>
      <c r="I113" s="229"/>
      <c r="J113" s="226"/>
      <c r="K113" s="226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156</v>
      </c>
      <c r="AU113" s="234" t="s">
        <v>83</v>
      </c>
      <c r="AV113" s="13" t="s">
        <v>81</v>
      </c>
      <c r="AW113" s="13" t="s">
        <v>35</v>
      </c>
      <c r="AX113" s="13" t="s">
        <v>73</v>
      </c>
      <c r="AY113" s="234" t="s">
        <v>143</v>
      </c>
    </row>
    <row r="114" s="13" customFormat="1">
      <c r="A114" s="13"/>
      <c r="B114" s="225"/>
      <c r="C114" s="226"/>
      <c r="D114" s="218" t="s">
        <v>156</v>
      </c>
      <c r="E114" s="227" t="s">
        <v>19</v>
      </c>
      <c r="F114" s="228" t="s">
        <v>169</v>
      </c>
      <c r="G114" s="226"/>
      <c r="H114" s="227" t="s">
        <v>19</v>
      </c>
      <c r="I114" s="229"/>
      <c r="J114" s="226"/>
      <c r="K114" s="226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156</v>
      </c>
      <c r="AU114" s="234" t="s">
        <v>83</v>
      </c>
      <c r="AV114" s="13" t="s">
        <v>81</v>
      </c>
      <c r="AW114" s="13" t="s">
        <v>35</v>
      </c>
      <c r="AX114" s="13" t="s">
        <v>73</v>
      </c>
      <c r="AY114" s="234" t="s">
        <v>143</v>
      </c>
    </row>
    <row r="115" s="14" customFormat="1">
      <c r="A115" s="14"/>
      <c r="B115" s="235"/>
      <c r="C115" s="236"/>
      <c r="D115" s="218" t="s">
        <v>156</v>
      </c>
      <c r="E115" s="237" t="s">
        <v>19</v>
      </c>
      <c r="F115" s="238" t="s">
        <v>170</v>
      </c>
      <c r="G115" s="236"/>
      <c r="H115" s="239">
        <v>3488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156</v>
      </c>
      <c r="AU115" s="245" t="s">
        <v>83</v>
      </c>
      <c r="AV115" s="14" t="s">
        <v>83</v>
      </c>
      <c r="AW115" s="14" t="s">
        <v>35</v>
      </c>
      <c r="AX115" s="14" t="s">
        <v>73</v>
      </c>
      <c r="AY115" s="245" t="s">
        <v>143</v>
      </c>
    </row>
    <row r="116" s="13" customFormat="1">
      <c r="A116" s="13"/>
      <c r="B116" s="225"/>
      <c r="C116" s="226"/>
      <c r="D116" s="218" t="s">
        <v>156</v>
      </c>
      <c r="E116" s="227" t="s">
        <v>19</v>
      </c>
      <c r="F116" s="228" t="s">
        <v>171</v>
      </c>
      <c r="G116" s="226"/>
      <c r="H116" s="227" t="s">
        <v>19</v>
      </c>
      <c r="I116" s="229"/>
      <c r="J116" s="226"/>
      <c r="K116" s="226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156</v>
      </c>
      <c r="AU116" s="234" t="s">
        <v>83</v>
      </c>
      <c r="AV116" s="13" t="s">
        <v>81</v>
      </c>
      <c r="AW116" s="13" t="s">
        <v>35</v>
      </c>
      <c r="AX116" s="13" t="s">
        <v>73</v>
      </c>
      <c r="AY116" s="234" t="s">
        <v>143</v>
      </c>
    </row>
    <row r="117" s="13" customFormat="1">
      <c r="A117" s="13"/>
      <c r="B117" s="225"/>
      <c r="C117" s="226"/>
      <c r="D117" s="218" t="s">
        <v>156</v>
      </c>
      <c r="E117" s="227" t="s">
        <v>19</v>
      </c>
      <c r="F117" s="228" t="s">
        <v>172</v>
      </c>
      <c r="G117" s="226"/>
      <c r="H117" s="227" t="s">
        <v>19</v>
      </c>
      <c r="I117" s="229"/>
      <c r="J117" s="226"/>
      <c r="K117" s="226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156</v>
      </c>
      <c r="AU117" s="234" t="s">
        <v>83</v>
      </c>
      <c r="AV117" s="13" t="s">
        <v>81</v>
      </c>
      <c r="AW117" s="13" t="s">
        <v>35</v>
      </c>
      <c r="AX117" s="13" t="s">
        <v>73</v>
      </c>
      <c r="AY117" s="234" t="s">
        <v>143</v>
      </c>
    </row>
    <row r="118" s="14" customFormat="1">
      <c r="A118" s="14"/>
      <c r="B118" s="235"/>
      <c r="C118" s="236"/>
      <c r="D118" s="218" t="s">
        <v>156</v>
      </c>
      <c r="E118" s="237" t="s">
        <v>19</v>
      </c>
      <c r="F118" s="238" t="s">
        <v>173</v>
      </c>
      <c r="G118" s="236"/>
      <c r="H118" s="239">
        <v>4283.75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156</v>
      </c>
      <c r="AU118" s="245" t="s">
        <v>83</v>
      </c>
      <c r="AV118" s="14" t="s">
        <v>83</v>
      </c>
      <c r="AW118" s="14" t="s">
        <v>35</v>
      </c>
      <c r="AX118" s="14" t="s">
        <v>73</v>
      </c>
      <c r="AY118" s="245" t="s">
        <v>143</v>
      </c>
    </row>
    <row r="119" s="15" customFormat="1">
      <c r="A119" s="15"/>
      <c r="B119" s="246"/>
      <c r="C119" s="247"/>
      <c r="D119" s="218" t="s">
        <v>156</v>
      </c>
      <c r="E119" s="248" t="s">
        <v>19</v>
      </c>
      <c r="F119" s="249" t="s">
        <v>174</v>
      </c>
      <c r="G119" s="247"/>
      <c r="H119" s="250">
        <v>15792.75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6" t="s">
        <v>156</v>
      </c>
      <c r="AU119" s="256" t="s">
        <v>83</v>
      </c>
      <c r="AV119" s="15" t="s">
        <v>150</v>
      </c>
      <c r="AW119" s="15" t="s">
        <v>35</v>
      </c>
      <c r="AX119" s="15" t="s">
        <v>81</v>
      </c>
      <c r="AY119" s="256" t="s">
        <v>143</v>
      </c>
    </row>
    <row r="120" s="2" customFormat="1" ht="24.15" customHeight="1">
      <c r="A120" s="39"/>
      <c r="B120" s="40"/>
      <c r="C120" s="205" t="s">
        <v>175</v>
      </c>
      <c r="D120" s="205" t="s">
        <v>145</v>
      </c>
      <c r="E120" s="206" t="s">
        <v>176</v>
      </c>
      <c r="F120" s="207" t="s">
        <v>177</v>
      </c>
      <c r="G120" s="208" t="s">
        <v>148</v>
      </c>
      <c r="H120" s="209">
        <v>1565</v>
      </c>
      <c r="I120" s="210"/>
      <c r="J120" s="211">
        <f>ROUND(I120*H120,2)</f>
        <v>0</v>
      </c>
      <c r="K120" s="207" t="s">
        <v>149</v>
      </c>
      <c r="L120" s="45"/>
      <c r="M120" s="212" t="s">
        <v>19</v>
      </c>
      <c r="N120" s="213" t="s">
        <v>44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150</v>
      </c>
      <c r="AT120" s="216" t="s">
        <v>145</v>
      </c>
      <c r="AU120" s="216" t="s">
        <v>83</v>
      </c>
      <c r="AY120" s="18" t="s">
        <v>143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81</v>
      </c>
      <c r="BK120" s="217">
        <f>ROUND(I120*H120,2)</f>
        <v>0</v>
      </c>
      <c r="BL120" s="18" t="s">
        <v>150</v>
      </c>
      <c r="BM120" s="216" t="s">
        <v>178</v>
      </c>
    </row>
    <row r="121" s="2" customFormat="1">
      <c r="A121" s="39"/>
      <c r="B121" s="40"/>
      <c r="C121" s="41"/>
      <c r="D121" s="218" t="s">
        <v>152</v>
      </c>
      <c r="E121" s="41"/>
      <c r="F121" s="219" t="s">
        <v>179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152</v>
      </c>
      <c r="AU121" s="18" t="s">
        <v>83</v>
      </c>
    </row>
    <row r="122" s="2" customFormat="1">
      <c r="A122" s="39"/>
      <c r="B122" s="40"/>
      <c r="C122" s="41"/>
      <c r="D122" s="223" t="s">
        <v>154</v>
      </c>
      <c r="E122" s="41"/>
      <c r="F122" s="224" t="s">
        <v>180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154</v>
      </c>
      <c r="AU122" s="18" t="s">
        <v>83</v>
      </c>
    </row>
    <row r="123" s="13" customFormat="1">
      <c r="A123" s="13"/>
      <c r="B123" s="225"/>
      <c r="C123" s="226"/>
      <c r="D123" s="218" t="s">
        <v>156</v>
      </c>
      <c r="E123" s="227" t="s">
        <v>19</v>
      </c>
      <c r="F123" s="228" t="s">
        <v>181</v>
      </c>
      <c r="G123" s="226"/>
      <c r="H123" s="227" t="s">
        <v>19</v>
      </c>
      <c r="I123" s="229"/>
      <c r="J123" s="226"/>
      <c r="K123" s="226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156</v>
      </c>
      <c r="AU123" s="234" t="s">
        <v>83</v>
      </c>
      <c r="AV123" s="13" t="s">
        <v>81</v>
      </c>
      <c r="AW123" s="13" t="s">
        <v>35</v>
      </c>
      <c r="AX123" s="13" t="s">
        <v>73</v>
      </c>
      <c r="AY123" s="234" t="s">
        <v>143</v>
      </c>
    </row>
    <row r="124" s="14" customFormat="1">
      <c r="A124" s="14"/>
      <c r="B124" s="235"/>
      <c r="C124" s="236"/>
      <c r="D124" s="218" t="s">
        <v>156</v>
      </c>
      <c r="E124" s="237" t="s">
        <v>19</v>
      </c>
      <c r="F124" s="238" t="s">
        <v>182</v>
      </c>
      <c r="G124" s="236"/>
      <c r="H124" s="239">
        <v>1565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156</v>
      </c>
      <c r="AU124" s="245" t="s">
        <v>83</v>
      </c>
      <c r="AV124" s="14" t="s">
        <v>83</v>
      </c>
      <c r="AW124" s="14" t="s">
        <v>35</v>
      </c>
      <c r="AX124" s="14" t="s">
        <v>81</v>
      </c>
      <c r="AY124" s="245" t="s">
        <v>143</v>
      </c>
    </row>
    <row r="125" s="2" customFormat="1" ht="16.5" customHeight="1">
      <c r="A125" s="39"/>
      <c r="B125" s="40"/>
      <c r="C125" s="205" t="s">
        <v>150</v>
      </c>
      <c r="D125" s="205" t="s">
        <v>145</v>
      </c>
      <c r="E125" s="206" t="s">
        <v>183</v>
      </c>
      <c r="F125" s="207" t="s">
        <v>184</v>
      </c>
      <c r="G125" s="208" t="s">
        <v>185</v>
      </c>
      <c r="H125" s="209">
        <v>346</v>
      </c>
      <c r="I125" s="210"/>
      <c r="J125" s="211">
        <f>ROUND(I125*H125,2)</f>
        <v>0</v>
      </c>
      <c r="K125" s="207" t="s">
        <v>149</v>
      </c>
      <c r="L125" s="45"/>
      <c r="M125" s="212" t="s">
        <v>19</v>
      </c>
      <c r="N125" s="213" t="s">
        <v>44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150</v>
      </c>
      <c r="AT125" s="216" t="s">
        <v>145</v>
      </c>
      <c r="AU125" s="216" t="s">
        <v>83</v>
      </c>
      <c r="AY125" s="18" t="s">
        <v>143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81</v>
      </c>
      <c r="BK125" s="217">
        <f>ROUND(I125*H125,2)</f>
        <v>0</v>
      </c>
      <c r="BL125" s="18" t="s">
        <v>150</v>
      </c>
      <c r="BM125" s="216" t="s">
        <v>186</v>
      </c>
    </row>
    <row r="126" s="2" customFormat="1">
      <c r="A126" s="39"/>
      <c r="B126" s="40"/>
      <c r="C126" s="41"/>
      <c r="D126" s="218" t="s">
        <v>152</v>
      </c>
      <c r="E126" s="41"/>
      <c r="F126" s="219" t="s">
        <v>187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152</v>
      </c>
      <c r="AU126" s="18" t="s">
        <v>83</v>
      </c>
    </row>
    <row r="127" s="2" customFormat="1">
      <c r="A127" s="39"/>
      <c r="B127" s="40"/>
      <c r="C127" s="41"/>
      <c r="D127" s="223" t="s">
        <v>154</v>
      </c>
      <c r="E127" s="41"/>
      <c r="F127" s="224" t="s">
        <v>188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154</v>
      </c>
      <c r="AU127" s="18" t="s">
        <v>83</v>
      </c>
    </row>
    <row r="128" s="13" customFormat="1">
      <c r="A128" s="13"/>
      <c r="B128" s="225"/>
      <c r="C128" s="226"/>
      <c r="D128" s="218" t="s">
        <v>156</v>
      </c>
      <c r="E128" s="227" t="s">
        <v>19</v>
      </c>
      <c r="F128" s="228" t="s">
        <v>181</v>
      </c>
      <c r="G128" s="226"/>
      <c r="H128" s="227" t="s">
        <v>19</v>
      </c>
      <c r="I128" s="229"/>
      <c r="J128" s="226"/>
      <c r="K128" s="226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156</v>
      </c>
      <c r="AU128" s="234" t="s">
        <v>83</v>
      </c>
      <c r="AV128" s="13" t="s">
        <v>81</v>
      </c>
      <c r="AW128" s="13" t="s">
        <v>35</v>
      </c>
      <c r="AX128" s="13" t="s">
        <v>73</v>
      </c>
      <c r="AY128" s="234" t="s">
        <v>143</v>
      </c>
    </row>
    <row r="129" s="14" customFormat="1">
      <c r="A129" s="14"/>
      <c r="B129" s="235"/>
      <c r="C129" s="236"/>
      <c r="D129" s="218" t="s">
        <v>156</v>
      </c>
      <c r="E129" s="237" t="s">
        <v>19</v>
      </c>
      <c r="F129" s="238" t="s">
        <v>189</v>
      </c>
      <c r="G129" s="236"/>
      <c r="H129" s="239">
        <v>346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156</v>
      </c>
      <c r="AU129" s="245" t="s">
        <v>83</v>
      </c>
      <c r="AV129" s="14" t="s">
        <v>83</v>
      </c>
      <c r="AW129" s="14" t="s">
        <v>35</v>
      </c>
      <c r="AX129" s="14" t="s">
        <v>81</v>
      </c>
      <c r="AY129" s="245" t="s">
        <v>143</v>
      </c>
    </row>
    <row r="130" s="13" customFormat="1">
      <c r="A130" s="13"/>
      <c r="B130" s="225"/>
      <c r="C130" s="226"/>
      <c r="D130" s="218" t="s">
        <v>156</v>
      </c>
      <c r="E130" s="227" t="s">
        <v>19</v>
      </c>
      <c r="F130" s="228" t="s">
        <v>190</v>
      </c>
      <c r="G130" s="226"/>
      <c r="H130" s="227" t="s">
        <v>19</v>
      </c>
      <c r="I130" s="229"/>
      <c r="J130" s="226"/>
      <c r="K130" s="226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156</v>
      </c>
      <c r="AU130" s="234" t="s">
        <v>83</v>
      </c>
      <c r="AV130" s="13" t="s">
        <v>81</v>
      </c>
      <c r="AW130" s="13" t="s">
        <v>35</v>
      </c>
      <c r="AX130" s="13" t="s">
        <v>73</v>
      </c>
      <c r="AY130" s="234" t="s">
        <v>143</v>
      </c>
    </row>
    <row r="131" s="2" customFormat="1" ht="16.5" customHeight="1">
      <c r="A131" s="39"/>
      <c r="B131" s="40"/>
      <c r="C131" s="205" t="s">
        <v>191</v>
      </c>
      <c r="D131" s="205" t="s">
        <v>145</v>
      </c>
      <c r="E131" s="206" t="s">
        <v>192</v>
      </c>
      <c r="F131" s="207" t="s">
        <v>193</v>
      </c>
      <c r="G131" s="208" t="s">
        <v>185</v>
      </c>
      <c r="H131" s="209">
        <v>27</v>
      </c>
      <c r="I131" s="210"/>
      <c r="J131" s="211">
        <f>ROUND(I131*H131,2)</f>
        <v>0</v>
      </c>
      <c r="K131" s="207" t="s">
        <v>149</v>
      </c>
      <c r="L131" s="45"/>
      <c r="M131" s="212" t="s">
        <v>19</v>
      </c>
      <c r="N131" s="213" t="s">
        <v>44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150</v>
      </c>
      <c r="AT131" s="216" t="s">
        <v>145</v>
      </c>
      <c r="AU131" s="216" t="s">
        <v>83</v>
      </c>
      <c r="AY131" s="18" t="s">
        <v>143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81</v>
      </c>
      <c r="BK131" s="217">
        <f>ROUND(I131*H131,2)</f>
        <v>0</v>
      </c>
      <c r="BL131" s="18" t="s">
        <v>150</v>
      </c>
      <c r="BM131" s="216" t="s">
        <v>194</v>
      </c>
    </row>
    <row r="132" s="2" customFormat="1">
      <c r="A132" s="39"/>
      <c r="B132" s="40"/>
      <c r="C132" s="41"/>
      <c r="D132" s="218" t="s">
        <v>152</v>
      </c>
      <c r="E132" s="41"/>
      <c r="F132" s="219" t="s">
        <v>195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152</v>
      </c>
      <c r="AU132" s="18" t="s">
        <v>83</v>
      </c>
    </row>
    <row r="133" s="2" customFormat="1">
      <c r="A133" s="39"/>
      <c r="B133" s="40"/>
      <c r="C133" s="41"/>
      <c r="D133" s="223" t="s">
        <v>154</v>
      </c>
      <c r="E133" s="41"/>
      <c r="F133" s="224" t="s">
        <v>196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154</v>
      </c>
      <c r="AU133" s="18" t="s">
        <v>83</v>
      </c>
    </row>
    <row r="134" s="13" customFormat="1">
      <c r="A134" s="13"/>
      <c r="B134" s="225"/>
      <c r="C134" s="226"/>
      <c r="D134" s="218" t="s">
        <v>156</v>
      </c>
      <c r="E134" s="227" t="s">
        <v>19</v>
      </c>
      <c r="F134" s="228" t="s">
        <v>181</v>
      </c>
      <c r="G134" s="226"/>
      <c r="H134" s="227" t="s">
        <v>19</v>
      </c>
      <c r="I134" s="229"/>
      <c r="J134" s="226"/>
      <c r="K134" s="226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156</v>
      </c>
      <c r="AU134" s="234" t="s">
        <v>83</v>
      </c>
      <c r="AV134" s="13" t="s">
        <v>81</v>
      </c>
      <c r="AW134" s="13" t="s">
        <v>35</v>
      </c>
      <c r="AX134" s="13" t="s">
        <v>73</v>
      </c>
      <c r="AY134" s="234" t="s">
        <v>143</v>
      </c>
    </row>
    <row r="135" s="14" customFormat="1">
      <c r="A135" s="14"/>
      <c r="B135" s="235"/>
      <c r="C135" s="236"/>
      <c r="D135" s="218" t="s">
        <v>156</v>
      </c>
      <c r="E135" s="237" t="s">
        <v>19</v>
      </c>
      <c r="F135" s="238" t="s">
        <v>197</v>
      </c>
      <c r="G135" s="236"/>
      <c r="H135" s="239">
        <v>27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156</v>
      </c>
      <c r="AU135" s="245" t="s">
        <v>83</v>
      </c>
      <c r="AV135" s="14" t="s">
        <v>83</v>
      </c>
      <c r="AW135" s="14" t="s">
        <v>35</v>
      </c>
      <c r="AX135" s="14" t="s">
        <v>81</v>
      </c>
      <c r="AY135" s="245" t="s">
        <v>143</v>
      </c>
    </row>
    <row r="136" s="13" customFormat="1">
      <c r="A136" s="13"/>
      <c r="B136" s="225"/>
      <c r="C136" s="226"/>
      <c r="D136" s="218" t="s">
        <v>156</v>
      </c>
      <c r="E136" s="227" t="s">
        <v>19</v>
      </c>
      <c r="F136" s="228" t="s">
        <v>190</v>
      </c>
      <c r="G136" s="226"/>
      <c r="H136" s="227" t="s">
        <v>19</v>
      </c>
      <c r="I136" s="229"/>
      <c r="J136" s="226"/>
      <c r="K136" s="226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156</v>
      </c>
      <c r="AU136" s="234" t="s">
        <v>83</v>
      </c>
      <c r="AV136" s="13" t="s">
        <v>81</v>
      </c>
      <c r="AW136" s="13" t="s">
        <v>35</v>
      </c>
      <c r="AX136" s="13" t="s">
        <v>73</v>
      </c>
      <c r="AY136" s="234" t="s">
        <v>143</v>
      </c>
    </row>
    <row r="137" s="2" customFormat="1" ht="16.5" customHeight="1">
      <c r="A137" s="39"/>
      <c r="B137" s="40"/>
      <c r="C137" s="205" t="s">
        <v>198</v>
      </c>
      <c r="D137" s="205" t="s">
        <v>145</v>
      </c>
      <c r="E137" s="206" t="s">
        <v>199</v>
      </c>
      <c r="F137" s="207" t="s">
        <v>200</v>
      </c>
      <c r="G137" s="208" t="s">
        <v>185</v>
      </c>
      <c r="H137" s="209">
        <v>3</v>
      </c>
      <c r="I137" s="210"/>
      <c r="J137" s="211">
        <f>ROUND(I137*H137,2)</f>
        <v>0</v>
      </c>
      <c r="K137" s="207" t="s">
        <v>149</v>
      </c>
      <c r="L137" s="45"/>
      <c r="M137" s="212" t="s">
        <v>19</v>
      </c>
      <c r="N137" s="213" t="s">
        <v>44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150</v>
      </c>
      <c r="AT137" s="216" t="s">
        <v>145</v>
      </c>
      <c r="AU137" s="216" t="s">
        <v>83</v>
      </c>
      <c r="AY137" s="18" t="s">
        <v>143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81</v>
      </c>
      <c r="BK137" s="217">
        <f>ROUND(I137*H137,2)</f>
        <v>0</v>
      </c>
      <c r="BL137" s="18" t="s">
        <v>150</v>
      </c>
      <c r="BM137" s="216" t="s">
        <v>201</v>
      </c>
    </row>
    <row r="138" s="2" customFormat="1">
      <c r="A138" s="39"/>
      <c r="B138" s="40"/>
      <c r="C138" s="41"/>
      <c r="D138" s="218" t="s">
        <v>152</v>
      </c>
      <c r="E138" s="41"/>
      <c r="F138" s="219" t="s">
        <v>202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152</v>
      </c>
      <c r="AU138" s="18" t="s">
        <v>83</v>
      </c>
    </row>
    <row r="139" s="2" customFormat="1">
      <c r="A139" s="39"/>
      <c r="B139" s="40"/>
      <c r="C139" s="41"/>
      <c r="D139" s="223" t="s">
        <v>154</v>
      </c>
      <c r="E139" s="41"/>
      <c r="F139" s="224" t="s">
        <v>203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154</v>
      </c>
      <c r="AU139" s="18" t="s">
        <v>83</v>
      </c>
    </row>
    <row r="140" s="13" customFormat="1">
      <c r="A140" s="13"/>
      <c r="B140" s="225"/>
      <c r="C140" s="226"/>
      <c r="D140" s="218" t="s">
        <v>156</v>
      </c>
      <c r="E140" s="227" t="s">
        <v>19</v>
      </c>
      <c r="F140" s="228" t="s">
        <v>181</v>
      </c>
      <c r="G140" s="226"/>
      <c r="H140" s="227" t="s">
        <v>19</v>
      </c>
      <c r="I140" s="229"/>
      <c r="J140" s="226"/>
      <c r="K140" s="226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156</v>
      </c>
      <c r="AU140" s="234" t="s">
        <v>83</v>
      </c>
      <c r="AV140" s="13" t="s">
        <v>81</v>
      </c>
      <c r="AW140" s="13" t="s">
        <v>35</v>
      </c>
      <c r="AX140" s="13" t="s">
        <v>73</v>
      </c>
      <c r="AY140" s="234" t="s">
        <v>143</v>
      </c>
    </row>
    <row r="141" s="14" customFormat="1">
      <c r="A141" s="14"/>
      <c r="B141" s="235"/>
      <c r="C141" s="236"/>
      <c r="D141" s="218" t="s">
        <v>156</v>
      </c>
      <c r="E141" s="237" t="s">
        <v>19</v>
      </c>
      <c r="F141" s="238" t="s">
        <v>175</v>
      </c>
      <c r="G141" s="236"/>
      <c r="H141" s="239">
        <v>3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156</v>
      </c>
      <c r="AU141" s="245" t="s">
        <v>83</v>
      </c>
      <c r="AV141" s="14" t="s">
        <v>83</v>
      </c>
      <c r="AW141" s="14" t="s">
        <v>35</v>
      </c>
      <c r="AX141" s="14" t="s">
        <v>81</v>
      </c>
      <c r="AY141" s="245" t="s">
        <v>143</v>
      </c>
    </row>
    <row r="142" s="13" customFormat="1">
      <c r="A142" s="13"/>
      <c r="B142" s="225"/>
      <c r="C142" s="226"/>
      <c r="D142" s="218" t="s">
        <v>156</v>
      </c>
      <c r="E142" s="227" t="s">
        <v>19</v>
      </c>
      <c r="F142" s="228" t="s">
        <v>190</v>
      </c>
      <c r="G142" s="226"/>
      <c r="H142" s="227" t="s">
        <v>19</v>
      </c>
      <c r="I142" s="229"/>
      <c r="J142" s="226"/>
      <c r="K142" s="226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156</v>
      </c>
      <c r="AU142" s="234" t="s">
        <v>83</v>
      </c>
      <c r="AV142" s="13" t="s">
        <v>81</v>
      </c>
      <c r="AW142" s="13" t="s">
        <v>35</v>
      </c>
      <c r="AX142" s="13" t="s">
        <v>73</v>
      </c>
      <c r="AY142" s="234" t="s">
        <v>143</v>
      </c>
    </row>
    <row r="143" s="2" customFormat="1" ht="16.5" customHeight="1">
      <c r="A143" s="39"/>
      <c r="B143" s="40"/>
      <c r="C143" s="205" t="s">
        <v>204</v>
      </c>
      <c r="D143" s="205" t="s">
        <v>145</v>
      </c>
      <c r="E143" s="206" t="s">
        <v>205</v>
      </c>
      <c r="F143" s="207" t="s">
        <v>206</v>
      </c>
      <c r="G143" s="208" t="s">
        <v>185</v>
      </c>
      <c r="H143" s="209">
        <v>1</v>
      </c>
      <c r="I143" s="210"/>
      <c r="J143" s="211">
        <f>ROUND(I143*H143,2)</f>
        <v>0</v>
      </c>
      <c r="K143" s="207" t="s">
        <v>149</v>
      </c>
      <c r="L143" s="45"/>
      <c r="M143" s="212" t="s">
        <v>19</v>
      </c>
      <c r="N143" s="213" t="s">
        <v>44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150</v>
      </c>
      <c r="AT143" s="216" t="s">
        <v>145</v>
      </c>
      <c r="AU143" s="216" t="s">
        <v>83</v>
      </c>
      <c r="AY143" s="18" t="s">
        <v>143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81</v>
      </c>
      <c r="BK143" s="217">
        <f>ROUND(I143*H143,2)</f>
        <v>0</v>
      </c>
      <c r="BL143" s="18" t="s">
        <v>150</v>
      </c>
      <c r="BM143" s="216" t="s">
        <v>207</v>
      </c>
    </row>
    <row r="144" s="2" customFormat="1">
      <c r="A144" s="39"/>
      <c r="B144" s="40"/>
      <c r="C144" s="41"/>
      <c r="D144" s="218" t="s">
        <v>152</v>
      </c>
      <c r="E144" s="41"/>
      <c r="F144" s="219" t="s">
        <v>208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152</v>
      </c>
      <c r="AU144" s="18" t="s">
        <v>83</v>
      </c>
    </row>
    <row r="145" s="2" customFormat="1">
      <c r="A145" s="39"/>
      <c r="B145" s="40"/>
      <c r="C145" s="41"/>
      <c r="D145" s="223" t="s">
        <v>154</v>
      </c>
      <c r="E145" s="41"/>
      <c r="F145" s="224" t="s">
        <v>209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154</v>
      </c>
      <c r="AU145" s="18" t="s">
        <v>83</v>
      </c>
    </row>
    <row r="146" s="13" customFormat="1">
      <c r="A146" s="13"/>
      <c r="B146" s="225"/>
      <c r="C146" s="226"/>
      <c r="D146" s="218" t="s">
        <v>156</v>
      </c>
      <c r="E146" s="227" t="s">
        <v>19</v>
      </c>
      <c r="F146" s="228" t="s">
        <v>181</v>
      </c>
      <c r="G146" s="226"/>
      <c r="H146" s="227" t="s">
        <v>19</v>
      </c>
      <c r="I146" s="229"/>
      <c r="J146" s="226"/>
      <c r="K146" s="226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156</v>
      </c>
      <c r="AU146" s="234" t="s">
        <v>83</v>
      </c>
      <c r="AV146" s="13" t="s">
        <v>81</v>
      </c>
      <c r="AW146" s="13" t="s">
        <v>35</v>
      </c>
      <c r="AX146" s="13" t="s">
        <v>73</v>
      </c>
      <c r="AY146" s="234" t="s">
        <v>143</v>
      </c>
    </row>
    <row r="147" s="14" customFormat="1">
      <c r="A147" s="14"/>
      <c r="B147" s="235"/>
      <c r="C147" s="236"/>
      <c r="D147" s="218" t="s">
        <v>156</v>
      </c>
      <c r="E147" s="237" t="s">
        <v>19</v>
      </c>
      <c r="F147" s="238" t="s">
        <v>81</v>
      </c>
      <c r="G147" s="236"/>
      <c r="H147" s="239">
        <v>1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156</v>
      </c>
      <c r="AU147" s="245" t="s">
        <v>83</v>
      </c>
      <c r="AV147" s="14" t="s">
        <v>83</v>
      </c>
      <c r="AW147" s="14" t="s">
        <v>35</v>
      </c>
      <c r="AX147" s="14" t="s">
        <v>81</v>
      </c>
      <c r="AY147" s="245" t="s">
        <v>143</v>
      </c>
    </row>
    <row r="148" s="13" customFormat="1">
      <c r="A148" s="13"/>
      <c r="B148" s="225"/>
      <c r="C148" s="226"/>
      <c r="D148" s="218" t="s">
        <v>156</v>
      </c>
      <c r="E148" s="227" t="s">
        <v>19</v>
      </c>
      <c r="F148" s="228" t="s">
        <v>190</v>
      </c>
      <c r="G148" s="226"/>
      <c r="H148" s="227" t="s">
        <v>19</v>
      </c>
      <c r="I148" s="229"/>
      <c r="J148" s="226"/>
      <c r="K148" s="226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156</v>
      </c>
      <c r="AU148" s="234" t="s">
        <v>83</v>
      </c>
      <c r="AV148" s="13" t="s">
        <v>81</v>
      </c>
      <c r="AW148" s="13" t="s">
        <v>35</v>
      </c>
      <c r="AX148" s="13" t="s">
        <v>73</v>
      </c>
      <c r="AY148" s="234" t="s">
        <v>143</v>
      </c>
    </row>
    <row r="149" s="2" customFormat="1" ht="16.5" customHeight="1">
      <c r="A149" s="39"/>
      <c r="B149" s="40"/>
      <c r="C149" s="205" t="s">
        <v>210</v>
      </c>
      <c r="D149" s="205" t="s">
        <v>145</v>
      </c>
      <c r="E149" s="206" t="s">
        <v>211</v>
      </c>
      <c r="F149" s="207" t="s">
        <v>212</v>
      </c>
      <c r="G149" s="208" t="s">
        <v>185</v>
      </c>
      <c r="H149" s="209">
        <v>1</v>
      </c>
      <c r="I149" s="210"/>
      <c r="J149" s="211">
        <f>ROUND(I149*H149,2)</f>
        <v>0</v>
      </c>
      <c r="K149" s="207" t="s">
        <v>149</v>
      </c>
      <c r="L149" s="45"/>
      <c r="M149" s="212" t="s">
        <v>19</v>
      </c>
      <c r="N149" s="213" t="s">
        <v>44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150</v>
      </c>
      <c r="AT149" s="216" t="s">
        <v>145</v>
      </c>
      <c r="AU149" s="216" t="s">
        <v>83</v>
      </c>
      <c r="AY149" s="18" t="s">
        <v>143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81</v>
      </c>
      <c r="BK149" s="217">
        <f>ROUND(I149*H149,2)</f>
        <v>0</v>
      </c>
      <c r="BL149" s="18" t="s">
        <v>150</v>
      </c>
      <c r="BM149" s="216" t="s">
        <v>213</v>
      </c>
    </row>
    <row r="150" s="2" customFormat="1">
      <c r="A150" s="39"/>
      <c r="B150" s="40"/>
      <c r="C150" s="41"/>
      <c r="D150" s="218" t="s">
        <v>152</v>
      </c>
      <c r="E150" s="41"/>
      <c r="F150" s="219" t="s">
        <v>214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152</v>
      </c>
      <c r="AU150" s="18" t="s">
        <v>83</v>
      </c>
    </row>
    <row r="151" s="2" customFormat="1">
      <c r="A151" s="39"/>
      <c r="B151" s="40"/>
      <c r="C151" s="41"/>
      <c r="D151" s="223" t="s">
        <v>154</v>
      </c>
      <c r="E151" s="41"/>
      <c r="F151" s="224" t="s">
        <v>215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154</v>
      </c>
      <c r="AU151" s="18" t="s">
        <v>83</v>
      </c>
    </row>
    <row r="152" s="13" customFormat="1">
      <c r="A152" s="13"/>
      <c r="B152" s="225"/>
      <c r="C152" s="226"/>
      <c r="D152" s="218" t="s">
        <v>156</v>
      </c>
      <c r="E152" s="227" t="s">
        <v>19</v>
      </c>
      <c r="F152" s="228" t="s">
        <v>181</v>
      </c>
      <c r="G152" s="226"/>
      <c r="H152" s="227" t="s">
        <v>19</v>
      </c>
      <c r="I152" s="229"/>
      <c r="J152" s="226"/>
      <c r="K152" s="226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156</v>
      </c>
      <c r="AU152" s="234" t="s">
        <v>83</v>
      </c>
      <c r="AV152" s="13" t="s">
        <v>81</v>
      </c>
      <c r="AW152" s="13" t="s">
        <v>35</v>
      </c>
      <c r="AX152" s="13" t="s">
        <v>73</v>
      </c>
      <c r="AY152" s="234" t="s">
        <v>143</v>
      </c>
    </row>
    <row r="153" s="14" customFormat="1">
      <c r="A153" s="14"/>
      <c r="B153" s="235"/>
      <c r="C153" s="236"/>
      <c r="D153" s="218" t="s">
        <v>156</v>
      </c>
      <c r="E153" s="237" t="s">
        <v>19</v>
      </c>
      <c r="F153" s="238" t="s">
        <v>81</v>
      </c>
      <c r="G153" s="236"/>
      <c r="H153" s="239">
        <v>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156</v>
      </c>
      <c r="AU153" s="245" t="s">
        <v>83</v>
      </c>
      <c r="AV153" s="14" t="s">
        <v>83</v>
      </c>
      <c r="AW153" s="14" t="s">
        <v>35</v>
      </c>
      <c r="AX153" s="14" t="s">
        <v>81</v>
      </c>
      <c r="AY153" s="245" t="s">
        <v>143</v>
      </c>
    </row>
    <row r="154" s="13" customFormat="1">
      <c r="A154" s="13"/>
      <c r="B154" s="225"/>
      <c r="C154" s="226"/>
      <c r="D154" s="218" t="s">
        <v>156</v>
      </c>
      <c r="E154" s="227" t="s">
        <v>19</v>
      </c>
      <c r="F154" s="228" t="s">
        <v>190</v>
      </c>
      <c r="G154" s="226"/>
      <c r="H154" s="227" t="s">
        <v>19</v>
      </c>
      <c r="I154" s="229"/>
      <c r="J154" s="226"/>
      <c r="K154" s="226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156</v>
      </c>
      <c r="AU154" s="234" t="s">
        <v>83</v>
      </c>
      <c r="AV154" s="13" t="s">
        <v>81</v>
      </c>
      <c r="AW154" s="13" t="s">
        <v>35</v>
      </c>
      <c r="AX154" s="13" t="s">
        <v>73</v>
      </c>
      <c r="AY154" s="234" t="s">
        <v>143</v>
      </c>
    </row>
    <row r="155" s="2" customFormat="1" ht="16.5" customHeight="1">
      <c r="A155" s="39"/>
      <c r="B155" s="40"/>
      <c r="C155" s="205" t="s">
        <v>216</v>
      </c>
      <c r="D155" s="205" t="s">
        <v>145</v>
      </c>
      <c r="E155" s="206" t="s">
        <v>217</v>
      </c>
      <c r="F155" s="207" t="s">
        <v>218</v>
      </c>
      <c r="G155" s="208" t="s">
        <v>185</v>
      </c>
      <c r="H155" s="209">
        <v>346</v>
      </c>
      <c r="I155" s="210"/>
      <c r="J155" s="211">
        <f>ROUND(I155*H155,2)</f>
        <v>0</v>
      </c>
      <c r="K155" s="207" t="s">
        <v>149</v>
      </c>
      <c r="L155" s="45"/>
      <c r="M155" s="212" t="s">
        <v>19</v>
      </c>
      <c r="N155" s="213" t="s">
        <v>44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150</v>
      </c>
      <c r="AT155" s="216" t="s">
        <v>145</v>
      </c>
      <c r="AU155" s="216" t="s">
        <v>83</v>
      </c>
      <c r="AY155" s="18" t="s">
        <v>143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81</v>
      </c>
      <c r="BK155" s="217">
        <f>ROUND(I155*H155,2)</f>
        <v>0</v>
      </c>
      <c r="BL155" s="18" t="s">
        <v>150</v>
      </c>
      <c r="BM155" s="216" t="s">
        <v>219</v>
      </c>
    </row>
    <row r="156" s="2" customFormat="1">
      <c r="A156" s="39"/>
      <c r="B156" s="40"/>
      <c r="C156" s="41"/>
      <c r="D156" s="218" t="s">
        <v>152</v>
      </c>
      <c r="E156" s="41"/>
      <c r="F156" s="219" t="s">
        <v>220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152</v>
      </c>
      <c r="AU156" s="18" t="s">
        <v>83</v>
      </c>
    </row>
    <row r="157" s="2" customFormat="1">
      <c r="A157" s="39"/>
      <c r="B157" s="40"/>
      <c r="C157" s="41"/>
      <c r="D157" s="223" t="s">
        <v>154</v>
      </c>
      <c r="E157" s="41"/>
      <c r="F157" s="224" t="s">
        <v>221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154</v>
      </c>
      <c r="AU157" s="18" t="s">
        <v>83</v>
      </c>
    </row>
    <row r="158" s="13" customFormat="1">
      <c r="A158" s="13"/>
      <c r="B158" s="225"/>
      <c r="C158" s="226"/>
      <c r="D158" s="218" t="s">
        <v>156</v>
      </c>
      <c r="E158" s="227" t="s">
        <v>19</v>
      </c>
      <c r="F158" s="228" t="s">
        <v>181</v>
      </c>
      <c r="G158" s="226"/>
      <c r="H158" s="227" t="s">
        <v>19</v>
      </c>
      <c r="I158" s="229"/>
      <c r="J158" s="226"/>
      <c r="K158" s="226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156</v>
      </c>
      <c r="AU158" s="234" t="s">
        <v>83</v>
      </c>
      <c r="AV158" s="13" t="s">
        <v>81</v>
      </c>
      <c r="AW158" s="13" t="s">
        <v>35</v>
      </c>
      <c r="AX158" s="13" t="s">
        <v>73</v>
      </c>
      <c r="AY158" s="234" t="s">
        <v>143</v>
      </c>
    </row>
    <row r="159" s="14" customFormat="1">
      <c r="A159" s="14"/>
      <c r="B159" s="235"/>
      <c r="C159" s="236"/>
      <c r="D159" s="218" t="s">
        <v>156</v>
      </c>
      <c r="E159" s="237" t="s">
        <v>19</v>
      </c>
      <c r="F159" s="238" t="s">
        <v>189</v>
      </c>
      <c r="G159" s="236"/>
      <c r="H159" s="239">
        <v>346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156</v>
      </c>
      <c r="AU159" s="245" t="s">
        <v>83</v>
      </c>
      <c r="AV159" s="14" t="s">
        <v>83</v>
      </c>
      <c r="AW159" s="14" t="s">
        <v>35</v>
      </c>
      <c r="AX159" s="14" t="s">
        <v>81</v>
      </c>
      <c r="AY159" s="245" t="s">
        <v>143</v>
      </c>
    </row>
    <row r="160" s="2" customFormat="1" ht="21.75" customHeight="1">
      <c r="A160" s="39"/>
      <c r="B160" s="40"/>
      <c r="C160" s="205" t="s">
        <v>222</v>
      </c>
      <c r="D160" s="205" t="s">
        <v>145</v>
      </c>
      <c r="E160" s="206" t="s">
        <v>223</v>
      </c>
      <c r="F160" s="207" t="s">
        <v>224</v>
      </c>
      <c r="G160" s="208" t="s">
        <v>185</v>
      </c>
      <c r="H160" s="209">
        <v>27</v>
      </c>
      <c r="I160" s="210"/>
      <c r="J160" s="211">
        <f>ROUND(I160*H160,2)</f>
        <v>0</v>
      </c>
      <c r="K160" s="207" t="s">
        <v>149</v>
      </c>
      <c r="L160" s="45"/>
      <c r="M160" s="212" t="s">
        <v>19</v>
      </c>
      <c r="N160" s="213" t="s">
        <v>44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150</v>
      </c>
      <c r="AT160" s="216" t="s">
        <v>145</v>
      </c>
      <c r="AU160" s="216" t="s">
        <v>83</v>
      </c>
      <c r="AY160" s="18" t="s">
        <v>143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81</v>
      </c>
      <c r="BK160" s="217">
        <f>ROUND(I160*H160,2)</f>
        <v>0</v>
      </c>
      <c r="BL160" s="18" t="s">
        <v>150</v>
      </c>
      <c r="BM160" s="216" t="s">
        <v>225</v>
      </c>
    </row>
    <row r="161" s="2" customFormat="1">
      <c r="A161" s="39"/>
      <c r="B161" s="40"/>
      <c r="C161" s="41"/>
      <c r="D161" s="218" t="s">
        <v>152</v>
      </c>
      <c r="E161" s="41"/>
      <c r="F161" s="219" t="s">
        <v>226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152</v>
      </c>
      <c r="AU161" s="18" t="s">
        <v>83</v>
      </c>
    </row>
    <row r="162" s="2" customFormat="1">
      <c r="A162" s="39"/>
      <c r="B162" s="40"/>
      <c r="C162" s="41"/>
      <c r="D162" s="223" t="s">
        <v>154</v>
      </c>
      <c r="E162" s="41"/>
      <c r="F162" s="224" t="s">
        <v>227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154</v>
      </c>
      <c r="AU162" s="18" t="s">
        <v>83</v>
      </c>
    </row>
    <row r="163" s="13" customFormat="1">
      <c r="A163" s="13"/>
      <c r="B163" s="225"/>
      <c r="C163" s="226"/>
      <c r="D163" s="218" t="s">
        <v>156</v>
      </c>
      <c r="E163" s="227" t="s">
        <v>19</v>
      </c>
      <c r="F163" s="228" t="s">
        <v>181</v>
      </c>
      <c r="G163" s="226"/>
      <c r="H163" s="227" t="s">
        <v>19</v>
      </c>
      <c r="I163" s="229"/>
      <c r="J163" s="226"/>
      <c r="K163" s="226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156</v>
      </c>
      <c r="AU163" s="234" t="s">
        <v>83</v>
      </c>
      <c r="AV163" s="13" t="s">
        <v>81</v>
      </c>
      <c r="AW163" s="13" t="s">
        <v>35</v>
      </c>
      <c r="AX163" s="13" t="s">
        <v>73</v>
      </c>
      <c r="AY163" s="234" t="s">
        <v>143</v>
      </c>
    </row>
    <row r="164" s="14" customFormat="1">
      <c r="A164" s="14"/>
      <c r="B164" s="235"/>
      <c r="C164" s="236"/>
      <c r="D164" s="218" t="s">
        <v>156</v>
      </c>
      <c r="E164" s="237" t="s">
        <v>19</v>
      </c>
      <c r="F164" s="238" t="s">
        <v>197</v>
      </c>
      <c r="G164" s="236"/>
      <c r="H164" s="239">
        <v>27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156</v>
      </c>
      <c r="AU164" s="245" t="s">
        <v>83</v>
      </c>
      <c r="AV164" s="14" t="s">
        <v>83</v>
      </c>
      <c r="AW164" s="14" t="s">
        <v>35</v>
      </c>
      <c r="AX164" s="14" t="s">
        <v>81</v>
      </c>
      <c r="AY164" s="245" t="s">
        <v>143</v>
      </c>
    </row>
    <row r="165" s="2" customFormat="1" ht="21.75" customHeight="1">
      <c r="A165" s="39"/>
      <c r="B165" s="40"/>
      <c r="C165" s="205" t="s">
        <v>228</v>
      </c>
      <c r="D165" s="205" t="s">
        <v>145</v>
      </c>
      <c r="E165" s="206" t="s">
        <v>229</v>
      </c>
      <c r="F165" s="207" t="s">
        <v>230</v>
      </c>
      <c r="G165" s="208" t="s">
        <v>185</v>
      </c>
      <c r="H165" s="209">
        <v>5</v>
      </c>
      <c r="I165" s="210"/>
      <c r="J165" s="211">
        <f>ROUND(I165*H165,2)</f>
        <v>0</v>
      </c>
      <c r="K165" s="207" t="s">
        <v>149</v>
      </c>
      <c r="L165" s="45"/>
      <c r="M165" s="212" t="s">
        <v>19</v>
      </c>
      <c r="N165" s="213" t="s">
        <v>44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150</v>
      </c>
      <c r="AT165" s="216" t="s">
        <v>145</v>
      </c>
      <c r="AU165" s="216" t="s">
        <v>83</v>
      </c>
      <c r="AY165" s="18" t="s">
        <v>143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81</v>
      </c>
      <c r="BK165" s="217">
        <f>ROUND(I165*H165,2)</f>
        <v>0</v>
      </c>
      <c r="BL165" s="18" t="s">
        <v>150</v>
      </c>
      <c r="BM165" s="216" t="s">
        <v>231</v>
      </c>
    </row>
    <row r="166" s="2" customFormat="1">
      <c r="A166" s="39"/>
      <c r="B166" s="40"/>
      <c r="C166" s="41"/>
      <c r="D166" s="218" t="s">
        <v>152</v>
      </c>
      <c r="E166" s="41"/>
      <c r="F166" s="219" t="s">
        <v>232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152</v>
      </c>
      <c r="AU166" s="18" t="s">
        <v>83</v>
      </c>
    </row>
    <row r="167" s="2" customFormat="1">
      <c r="A167" s="39"/>
      <c r="B167" s="40"/>
      <c r="C167" s="41"/>
      <c r="D167" s="223" t="s">
        <v>154</v>
      </c>
      <c r="E167" s="41"/>
      <c r="F167" s="224" t="s">
        <v>233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154</v>
      </c>
      <c r="AU167" s="18" t="s">
        <v>83</v>
      </c>
    </row>
    <row r="168" s="13" customFormat="1">
      <c r="A168" s="13"/>
      <c r="B168" s="225"/>
      <c r="C168" s="226"/>
      <c r="D168" s="218" t="s">
        <v>156</v>
      </c>
      <c r="E168" s="227" t="s">
        <v>19</v>
      </c>
      <c r="F168" s="228" t="s">
        <v>181</v>
      </c>
      <c r="G168" s="226"/>
      <c r="H168" s="227" t="s">
        <v>19</v>
      </c>
      <c r="I168" s="229"/>
      <c r="J168" s="226"/>
      <c r="K168" s="226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156</v>
      </c>
      <c r="AU168" s="234" t="s">
        <v>83</v>
      </c>
      <c r="AV168" s="13" t="s">
        <v>81</v>
      </c>
      <c r="AW168" s="13" t="s">
        <v>35</v>
      </c>
      <c r="AX168" s="13" t="s">
        <v>73</v>
      </c>
      <c r="AY168" s="234" t="s">
        <v>143</v>
      </c>
    </row>
    <row r="169" s="14" customFormat="1">
      <c r="A169" s="14"/>
      <c r="B169" s="235"/>
      <c r="C169" s="236"/>
      <c r="D169" s="218" t="s">
        <v>156</v>
      </c>
      <c r="E169" s="237" t="s">
        <v>19</v>
      </c>
      <c r="F169" s="238" t="s">
        <v>234</v>
      </c>
      <c r="G169" s="236"/>
      <c r="H169" s="239">
        <v>5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156</v>
      </c>
      <c r="AU169" s="245" t="s">
        <v>83</v>
      </c>
      <c r="AV169" s="14" t="s">
        <v>83</v>
      </c>
      <c r="AW169" s="14" t="s">
        <v>35</v>
      </c>
      <c r="AX169" s="14" t="s">
        <v>81</v>
      </c>
      <c r="AY169" s="245" t="s">
        <v>143</v>
      </c>
    </row>
    <row r="170" s="2" customFormat="1" ht="16.5" customHeight="1">
      <c r="A170" s="39"/>
      <c r="B170" s="40"/>
      <c r="C170" s="205" t="s">
        <v>235</v>
      </c>
      <c r="D170" s="205" t="s">
        <v>145</v>
      </c>
      <c r="E170" s="206" t="s">
        <v>236</v>
      </c>
      <c r="F170" s="207" t="s">
        <v>237</v>
      </c>
      <c r="G170" s="208" t="s">
        <v>148</v>
      </c>
      <c r="H170" s="209">
        <v>1565</v>
      </c>
      <c r="I170" s="210"/>
      <c r="J170" s="211">
        <f>ROUND(I170*H170,2)</f>
        <v>0</v>
      </c>
      <c r="K170" s="207" t="s">
        <v>149</v>
      </c>
      <c r="L170" s="45"/>
      <c r="M170" s="212" t="s">
        <v>19</v>
      </c>
      <c r="N170" s="213" t="s">
        <v>44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150</v>
      </c>
      <c r="AT170" s="216" t="s">
        <v>145</v>
      </c>
      <c r="AU170" s="216" t="s">
        <v>83</v>
      </c>
      <c r="AY170" s="18" t="s">
        <v>143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81</v>
      </c>
      <c r="BK170" s="217">
        <f>ROUND(I170*H170,2)</f>
        <v>0</v>
      </c>
      <c r="BL170" s="18" t="s">
        <v>150</v>
      </c>
      <c r="BM170" s="216" t="s">
        <v>238</v>
      </c>
    </row>
    <row r="171" s="2" customFormat="1">
      <c r="A171" s="39"/>
      <c r="B171" s="40"/>
      <c r="C171" s="41"/>
      <c r="D171" s="218" t="s">
        <v>152</v>
      </c>
      <c r="E171" s="41"/>
      <c r="F171" s="219" t="s">
        <v>239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152</v>
      </c>
      <c r="AU171" s="18" t="s">
        <v>83</v>
      </c>
    </row>
    <row r="172" s="2" customFormat="1">
      <c r="A172" s="39"/>
      <c r="B172" s="40"/>
      <c r="C172" s="41"/>
      <c r="D172" s="223" t="s">
        <v>154</v>
      </c>
      <c r="E172" s="41"/>
      <c r="F172" s="224" t="s">
        <v>240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154</v>
      </c>
      <c r="AU172" s="18" t="s">
        <v>83</v>
      </c>
    </row>
    <row r="173" s="13" customFormat="1">
      <c r="A173" s="13"/>
      <c r="B173" s="225"/>
      <c r="C173" s="226"/>
      <c r="D173" s="218" t="s">
        <v>156</v>
      </c>
      <c r="E173" s="227" t="s">
        <v>19</v>
      </c>
      <c r="F173" s="228" t="s">
        <v>241</v>
      </c>
      <c r="G173" s="226"/>
      <c r="H173" s="227" t="s">
        <v>19</v>
      </c>
      <c r="I173" s="229"/>
      <c r="J173" s="226"/>
      <c r="K173" s="226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156</v>
      </c>
      <c r="AU173" s="234" t="s">
        <v>83</v>
      </c>
      <c r="AV173" s="13" t="s">
        <v>81</v>
      </c>
      <c r="AW173" s="13" t="s">
        <v>35</v>
      </c>
      <c r="AX173" s="13" t="s">
        <v>73</v>
      </c>
      <c r="AY173" s="234" t="s">
        <v>143</v>
      </c>
    </row>
    <row r="174" s="14" customFormat="1">
      <c r="A174" s="14"/>
      <c r="B174" s="235"/>
      <c r="C174" s="236"/>
      <c r="D174" s="218" t="s">
        <v>156</v>
      </c>
      <c r="E174" s="237" t="s">
        <v>19</v>
      </c>
      <c r="F174" s="238" t="s">
        <v>182</v>
      </c>
      <c r="G174" s="236"/>
      <c r="H174" s="239">
        <v>1565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156</v>
      </c>
      <c r="AU174" s="245" t="s">
        <v>83</v>
      </c>
      <c r="AV174" s="14" t="s">
        <v>83</v>
      </c>
      <c r="AW174" s="14" t="s">
        <v>35</v>
      </c>
      <c r="AX174" s="14" t="s">
        <v>81</v>
      </c>
      <c r="AY174" s="245" t="s">
        <v>143</v>
      </c>
    </row>
    <row r="175" s="2" customFormat="1" ht="21.75" customHeight="1">
      <c r="A175" s="39"/>
      <c r="B175" s="40"/>
      <c r="C175" s="205" t="s">
        <v>242</v>
      </c>
      <c r="D175" s="205" t="s">
        <v>145</v>
      </c>
      <c r="E175" s="206" t="s">
        <v>243</v>
      </c>
      <c r="F175" s="207" t="s">
        <v>244</v>
      </c>
      <c r="G175" s="208" t="s">
        <v>185</v>
      </c>
      <c r="H175" s="209">
        <v>346</v>
      </c>
      <c r="I175" s="210"/>
      <c r="J175" s="211">
        <f>ROUND(I175*H175,2)</f>
        <v>0</v>
      </c>
      <c r="K175" s="207" t="s">
        <v>149</v>
      </c>
      <c r="L175" s="45"/>
      <c r="M175" s="212" t="s">
        <v>19</v>
      </c>
      <c r="N175" s="213" t="s">
        <v>44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150</v>
      </c>
      <c r="AT175" s="216" t="s">
        <v>145</v>
      </c>
      <c r="AU175" s="216" t="s">
        <v>83</v>
      </c>
      <c r="AY175" s="18" t="s">
        <v>143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81</v>
      </c>
      <c r="BK175" s="217">
        <f>ROUND(I175*H175,2)</f>
        <v>0</v>
      </c>
      <c r="BL175" s="18" t="s">
        <v>150</v>
      </c>
      <c r="BM175" s="216" t="s">
        <v>245</v>
      </c>
    </row>
    <row r="176" s="2" customFormat="1">
      <c r="A176" s="39"/>
      <c r="B176" s="40"/>
      <c r="C176" s="41"/>
      <c r="D176" s="218" t="s">
        <v>152</v>
      </c>
      <c r="E176" s="41"/>
      <c r="F176" s="219" t="s">
        <v>246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152</v>
      </c>
      <c r="AU176" s="18" t="s">
        <v>83</v>
      </c>
    </row>
    <row r="177" s="2" customFormat="1">
      <c r="A177" s="39"/>
      <c r="B177" s="40"/>
      <c r="C177" s="41"/>
      <c r="D177" s="223" t="s">
        <v>154</v>
      </c>
      <c r="E177" s="41"/>
      <c r="F177" s="224" t="s">
        <v>247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154</v>
      </c>
      <c r="AU177" s="18" t="s">
        <v>83</v>
      </c>
    </row>
    <row r="178" s="13" customFormat="1">
      <c r="A178" s="13"/>
      <c r="B178" s="225"/>
      <c r="C178" s="226"/>
      <c r="D178" s="218" t="s">
        <v>156</v>
      </c>
      <c r="E178" s="227" t="s">
        <v>19</v>
      </c>
      <c r="F178" s="228" t="s">
        <v>181</v>
      </c>
      <c r="G178" s="226"/>
      <c r="H178" s="227" t="s">
        <v>19</v>
      </c>
      <c r="I178" s="229"/>
      <c r="J178" s="226"/>
      <c r="K178" s="226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156</v>
      </c>
      <c r="AU178" s="234" t="s">
        <v>83</v>
      </c>
      <c r="AV178" s="13" t="s">
        <v>81</v>
      </c>
      <c r="AW178" s="13" t="s">
        <v>35</v>
      </c>
      <c r="AX178" s="13" t="s">
        <v>73</v>
      </c>
      <c r="AY178" s="234" t="s">
        <v>143</v>
      </c>
    </row>
    <row r="179" s="14" customFormat="1">
      <c r="A179" s="14"/>
      <c r="B179" s="235"/>
      <c r="C179" s="236"/>
      <c r="D179" s="218" t="s">
        <v>156</v>
      </c>
      <c r="E179" s="237" t="s">
        <v>19</v>
      </c>
      <c r="F179" s="238" t="s">
        <v>189</v>
      </c>
      <c r="G179" s="236"/>
      <c r="H179" s="239">
        <v>346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156</v>
      </c>
      <c r="AU179" s="245" t="s">
        <v>83</v>
      </c>
      <c r="AV179" s="14" t="s">
        <v>83</v>
      </c>
      <c r="AW179" s="14" t="s">
        <v>35</v>
      </c>
      <c r="AX179" s="14" t="s">
        <v>81</v>
      </c>
      <c r="AY179" s="245" t="s">
        <v>143</v>
      </c>
    </row>
    <row r="180" s="2" customFormat="1" ht="21.75" customHeight="1">
      <c r="A180" s="39"/>
      <c r="B180" s="40"/>
      <c r="C180" s="205" t="s">
        <v>248</v>
      </c>
      <c r="D180" s="205" t="s">
        <v>145</v>
      </c>
      <c r="E180" s="206" t="s">
        <v>249</v>
      </c>
      <c r="F180" s="207" t="s">
        <v>250</v>
      </c>
      <c r="G180" s="208" t="s">
        <v>185</v>
      </c>
      <c r="H180" s="209">
        <v>27</v>
      </c>
      <c r="I180" s="210"/>
      <c r="J180" s="211">
        <f>ROUND(I180*H180,2)</f>
        <v>0</v>
      </c>
      <c r="K180" s="207" t="s">
        <v>149</v>
      </c>
      <c r="L180" s="45"/>
      <c r="M180" s="212" t="s">
        <v>19</v>
      </c>
      <c r="N180" s="213" t="s">
        <v>44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150</v>
      </c>
      <c r="AT180" s="216" t="s">
        <v>145</v>
      </c>
      <c r="AU180" s="216" t="s">
        <v>83</v>
      </c>
      <c r="AY180" s="18" t="s">
        <v>143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81</v>
      </c>
      <c r="BK180" s="217">
        <f>ROUND(I180*H180,2)</f>
        <v>0</v>
      </c>
      <c r="BL180" s="18" t="s">
        <v>150</v>
      </c>
      <c r="BM180" s="216" t="s">
        <v>251</v>
      </c>
    </row>
    <row r="181" s="2" customFormat="1">
      <c r="A181" s="39"/>
      <c r="B181" s="40"/>
      <c r="C181" s="41"/>
      <c r="D181" s="218" t="s">
        <v>152</v>
      </c>
      <c r="E181" s="41"/>
      <c r="F181" s="219" t="s">
        <v>252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152</v>
      </c>
      <c r="AU181" s="18" t="s">
        <v>83</v>
      </c>
    </row>
    <row r="182" s="2" customFormat="1">
      <c r="A182" s="39"/>
      <c r="B182" s="40"/>
      <c r="C182" s="41"/>
      <c r="D182" s="223" t="s">
        <v>154</v>
      </c>
      <c r="E182" s="41"/>
      <c r="F182" s="224" t="s">
        <v>253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154</v>
      </c>
      <c r="AU182" s="18" t="s">
        <v>83</v>
      </c>
    </row>
    <row r="183" s="13" customFormat="1">
      <c r="A183" s="13"/>
      <c r="B183" s="225"/>
      <c r="C183" s="226"/>
      <c r="D183" s="218" t="s">
        <v>156</v>
      </c>
      <c r="E183" s="227" t="s">
        <v>19</v>
      </c>
      <c r="F183" s="228" t="s">
        <v>241</v>
      </c>
      <c r="G183" s="226"/>
      <c r="H183" s="227" t="s">
        <v>19</v>
      </c>
      <c r="I183" s="229"/>
      <c r="J183" s="226"/>
      <c r="K183" s="226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156</v>
      </c>
      <c r="AU183" s="234" t="s">
        <v>83</v>
      </c>
      <c r="AV183" s="13" t="s">
        <v>81</v>
      </c>
      <c r="AW183" s="13" t="s">
        <v>35</v>
      </c>
      <c r="AX183" s="13" t="s">
        <v>73</v>
      </c>
      <c r="AY183" s="234" t="s">
        <v>143</v>
      </c>
    </row>
    <row r="184" s="14" customFormat="1">
      <c r="A184" s="14"/>
      <c r="B184" s="235"/>
      <c r="C184" s="236"/>
      <c r="D184" s="218" t="s">
        <v>156</v>
      </c>
      <c r="E184" s="237" t="s">
        <v>19</v>
      </c>
      <c r="F184" s="238" t="s">
        <v>197</v>
      </c>
      <c r="G184" s="236"/>
      <c r="H184" s="239">
        <v>27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156</v>
      </c>
      <c r="AU184" s="245" t="s">
        <v>83</v>
      </c>
      <c r="AV184" s="14" t="s">
        <v>83</v>
      </c>
      <c r="AW184" s="14" t="s">
        <v>35</v>
      </c>
      <c r="AX184" s="14" t="s">
        <v>81</v>
      </c>
      <c r="AY184" s="245" t="s">
        <v>143</v>
      </c>
    </row>
    <row r="185" s="2" customFormat="1" ht="21.75" customHeight="1">
      <c r="A185" s="39"/>
      <c r="B185" s="40"/>
      <c r="C185" s="205" t="s">
        <v>8</v>
      </c>
      <c r="D185" s="205" t="s">
        <v>145</v>
      </c>
      <c r="E185" s="206" t="s">
        <v>254</v>
      </c>
      <c r="F185" s="207" t="s">
        <v>255</v>
      </c>
      <c r="G185" s="208" t="s">
        <v>185</v>
      </c>
      <c r="H185" s="209">
        <v>3</v>
      </c>
      <c r="I185" s="210"/>
      <c r="J185" s="211">
        <f>ROUND(I185*H185,2)</f>
        <v>0</v>
      </c>
      <c r="K185" s="207" t="s">
        <v>149</v>
      </c>
      <c r="L185" s="45"/>
      <c r="M185" s="212" t="s">
        <v>19</v>
      </c>
      <c r="N185" s="213" t="s">
        <v>44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150</v>
      </c>
      <c r="AT185" s="216" t="s">
        <v>145</v>
      </c>
      <c r="AU185" s="216" t="s">
        <v>83</v>
      </c>
      <c r="AY185" s="18" t="s">
        <v>143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81</v>
      </c>
      <c r="BK185" s="217">
        <f>ROUND(I185*H185,2)</f>
        <v>0</v>
      </c>
      <c r="BL185" s="18" t="s">
        <v>150</v>
      </c>
      <c r="BM185" s="216" t="s">
        <v>256</v>
      </c>
    </row>
    <row r="186" s="2" customFormat="1">
      <c r="A186" s="39"/>
      <c r="B186" s="40"/>
      <c r="C186" s="41"/>
      <c r="D186" s="218" t="s">
        <v>152</v>
      </c>
      <c r="E186" s="41"/>
      <c r="F186" s="219" t="s">
        <v>257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152</v>
      </c>
      <c r="AU186" s="18" t="s">
        <v>83</v>
      </c>
    </row>
    <row r="187" s="2" customFormat="1">
      <c r="A187" s="39"/>
      <c r="B187" s="40"/>
      <c r="C187" s="41"/>
      <c r="D187" s="223" t="s">
        <v>154</v>
      </c>
      <c r="E187" s="41"/>
      <c r="F187" s="224" t="s">
        <v>258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154</v>
      </c>
      <c r="AU187" s="18" t="s">
        <v>83</v>
      </c>
    </row>
    <row r="188" s="13" customFormat="1">
      <c r="A188" s="13"/>
      <c r="B188" s="225"/>
      <c r="C188" s="226"/>
      <c r="D188" s="218" t="s">
        <v>156</v>
      </c>
      <c r="E188" s="227" t="s">
        <v>19</v>
      </c>
      <c r="F188" s="228" t="s">
        <v>181</v>
      </c>
      <c r="G188" s="226"/>
      <c r="H188" s="227" t="s">
        <v>19</v>
      </c>
      <c r="I188" s="229"/>
      <c r="J188" s="226"/>
      <c r="K188" s="226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156</v>
      </c>
      <c r="AU188" s="234" t="s">
        <v>83</v>
      </c>
      <c r="AV188" s="13" t="s">
        <v>81</v>
      </c>
      <c r="AW188" s="13" t="s">
        <v>35</v>
      </c>
      <c r="AX188" s="13" t="s">
        <v>73</v>
      </c>
      <c r="AY188" s="234" t="s">
        <v>143</v>
      </c>
    </row>
    <row r="189" s="14" customFormat="1">
      <c r="A189" s="14"/>
      <c r="B189" s="235"/>
      <c r="C189" s="236"/>
      <c r="D189" s="218" t="s">
        <v>156</v>
      </c>
      <c r="E189" s="237" t="s">
        <v>19</v>
      </c>
      <c r="F189" s="238" t="s">
        <v>175</v>
      </c>
      <c r="G189" s="236"/>
      <c r="H189" s="239">
        <v>3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156</v>
      </c>
      <c r="AU189" s="245" t="s">
        <v>83</v>
      </c>
      <c r="AV189" s="14" t="s">
        <v>83</v>
      </c>
      <c r="AW189" s="14" t="s">
        <v>35</v>
      </c>
      <c r="AX189" s="14" t="s">
        <v>81</v>
      </c>
      <c r="AY189" s="245" t="s">
        <v>143</v>
      </c>
    </row>
    <row r="190" s="2" customFormat="1" ht="21.75" customHeight="1">
      <c r="A190" s="39"/>
      <c r="B190" s="40"/>
      <c r="C190" s="205" t="s">
        <v>259</v>
      </c>
      <c r="D190" s="205" t="s">
        <v>145</v>
      </c>
      <c r="E190" s="206" t="s">
        <v>260</v>
      </c>
      <c r="F190" s="207" t="s">
        <v>261</v>
      </c>
      <c r="G190" s="208" t="s">
        <v>185</v>
      </c>
      <c r="H190" s="209">
        <v>1</v>
      </c>
      <c r="I190" s="210"/>
      <c r="J190" s="211">
        <f>ROUND(I190*H190,2)</f>
        <v>0</v>
      </c>
      <c r="K190" s="207" t="s">
        <v>149</v>
      </c>
      <c r="L190" s="45"/>
      <c r="M190" s="212" t="s">
        <v>19</v>
      </c>
      <c r="N190" s="213" t="s">
        <v>44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150</v>
      </c>
      <c r="AT190" s="216" t="s">
        <v>145</v>
      </c>
      <c r="AU190" s="216" t="s">
        <v>83</v>
      </c>
      <c r="AY190" s="18" t="s">
        <v>143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81</v>
      </c>
      <c r="BK190" s="217">
        <f>ROUND(I190*H190,2)</f>
        <v>0</v>
      </c>
      <c r="BL190" s="18" t="s">
        <v>150</v>
      </c>
      <c r="BM190" s="216" t="s">
        <v>262</v>
      </c>
    </row>
    <row r="191" s="2" customFormat="1">
      <c r="A191" s="39"/>
      <c r="B191" s="40"/>
      <c r="C191" s="41"/>
      <c r="D191" s="218" t="s">
        <v>152</v>
      </c>
      <c r="E191" s="41"/>
      <c r="F191" s="219" t="s">
        <v>263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152</v>
      </c>
      <c r="AU191" s="18" t="s">
        <v>83</v>
      </c>
    </row>
    <row r="192" s="2" customFormat="1">
      <c r="A192" s="39"/>
      <c r="B192" s="40"/>
      <c r="C192" s="41"/>
      <c r="D192" s="223" t="s">
        <v>154</v>
      </c>
      <c r="E192" s="41"/>
      <c r="F192" s="224" t="s">
        <v>264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154</v>
      </c>
      <c r="AU192" s="18" t="s">
        <v>83</v>
      </c>
    </row>
    <row r="193" s="13" customFormat="1">
      <c r="A193" s="13"/>
      <c r="B193" s="225"/>
      <c r="C193" s="226"/>
      <c r="D193" s="218" t="s">
        <v>156</v>
      </c>
      <c r="E193" s="227" t="s">
        <v>19</v>
      </c>
      <c r="F193" s="228" t="s">
        <v>181</v>
      </c>
      <c r="G193" s="226"/>
      <c r="H193" s="227" t="s">
        <v>19</v>
      </c>
      <c r="I193" s="229"/>
      <c r="J193" s="226"/>
      <c r="K193" s="226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156</v>
      </c>
      <c r="AU193" s="234" t="s">
        <v>83</v>
      </c>
      <c r="AV193" s="13" t="s">
        <v>81</v>
      </c>
      <c r="AW193" s="13" t="s">
        <v>35</v>
      </c>
      <c r="AX193" s="13" t="s">
        <v>73</v>
      </c>
      <c r="AY193" s="234" t="s">
        <v>143</v>
      </c>
    </row>
    <row r="194" s="14" customFormat="1">
      <c r="A194" s="14"/>
      <c r="B194" s="235"/>
      <c r="C194" s="236"/>
      <c r="D194" s="218" t="s">
        <v>156</v>
      </c>
      <c r="E194" s="237" t="s">
        <v>19</v>
      </c>
      <c r="F194" s="238" t="s">
        <v>81</v>
      </c>
      <c r="G194" s="236"/>
      <c r="H194" s="239">
        <v>1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156</v>
      </c>
      <c r="AU194" s="245" t="s">
        <v>83</v>
      </c>
      <c r="AV194" s="14" t="s">
        <v>83</v>
      </c>
      <c r="AW194" s="14" t="s">
        <v>35</v>
      </c>
      <c r="AX194" s="14" t="s">
        <v>81</v>
      </c>
      <c r="AY194" s="245" t="s">
        <v>143</v>
      </c>
    </row>
    <row r="195" s="2" customFormat="1" ht="21.75" customHeight="1">
      <c r="A195" s="39"/>
      <c r="B195" s="40"/>
      <c r="C195" s="205" t="s">
        <v>265</v>
      </c>
      <c r="D195" s="205" t="s">
        <v>145</v>
      </c>
      <c r="E195" s="206" t="s">
        <v>266</v>
      </c>
      <c r="F195" s="207" t="s">
        <v>267</v>
      </c>
      <c r="G195" s="208" t="s">
        <v>185</v>
      </c>
      <c r="H195" s="209">
        <v>1</v>
      </c>
      <c r="I195" s="210"/>
      <c r="J195" s="211">
        <f>ROUND(I195*H195,2)</f>
        <v>0</v>
      </c>
      <c r="K195" s="207" t="s">
        <v>149</v>
      </c>
      <c r="L195" s="45"/>
      <c r="M195" s="212" t="s">
        <v>19</v>
      </c>
      <c r="N195" s="213" t="s">
        <v>44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150</v>
      </c>
      <c r="AT195" s="216" t="s">
        <v>145</v>
      </c>
      <c r="AU195" s="216" t="s">
        <v>83</v>
      </c>
      <c r="AY195" s="18" t="s">
        <v>143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81</v>
      </c>
      <c r="BK195" s="217">
        <f>ROUND(I195*H195,2)</f>
        <v>0</v>
      </c>
      <c r="BL195" s="18" t="s">
        <v>150</v>
      </c>
      <c r="BM195" s="216" t="s">
        <v>268</v>
      </c>
    </row>
    <row r="196" s="2" customFormat="1">
      <c r="A196" s="39"/>
      <c r="B196" s="40"/>
      <c r="C196" s="41"/>
      <c r="D196" s="218" t="s">
        <v>152</v>
      </c>
      <c r="E196" s="41"/>
      <c r="F196" s="219" t="s">
        <v>269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152</v>
      </c>
      <c r="AU196" s="18" t="s">
        <v>83</v>
      </c>
    </row>
    <row r="197" s="2" customFormat="1">
      <c r="A197" s="39"/>
      <c r="B197" s="40"/>
      <c r="C197" s="41"/>
      <c r="D197" s="223" t="s">
        <v>154</v>
      </c>
      <c r="E197" s="41"/>
      <c r="F197" s="224" t="s">
        <v>270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154</v>
      </c>
      <c r="AU197" s="18" t="s">
        <v>83</v>
      </c>
    </row>
    <row r="198" s="13" customFormat="1">
      <c r="A198" s="13"/>
      <c r="B198" s="225"/>
      <c r="C198" s="226"/>
      <c r="D198" s="218" t="s">
        <v>156</v>
      </c>
      <c r="E198" s="227" t="s">
        <v>19</v>
      </c>
      <c r="F198" s="228" t="s">
        <v>181</v>
      </c>
      <c r="G198" s="226"/>
      <c r="H198" s="227" t="s">
        <v>19</v>
      </c>
      <c r="I198" s="229"/>
      <c r="J198" s="226"/>
      <c r="K198" s="226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156</v>
      </c>
      <c r="AU198" s="234" t="s">
        <v>83</v>
      </c>
      <c r="AV198" s="13" t="s">
        <v>81</v>
      </c>
      <c r="AW198" s="13" t="s">
        <v>35</v>
      </c>
      <c r="AX198" s="13" t="s">
        <v>73</v>
      </c>
      <c r="AY198" s="234" t="s">
        <v>143</v>
      </c>
    </row>
    <row r="199" s="14" customFormat="1">
      <c r="A199" s="14"/>
      <c r="B199" s="235"/>
      <c r="C199" s="236"/>
      <c r="D199" s="218" t="s">
        <v>156</v>
      </c>
      <c r="E199" s="237" t="s">
        <v>19</v>
      </c>
      <c r="F199" s="238" t="s">
        <v>81</v>
      </c>
      <c r="G199" s="236"/>
      <c r="H199" s="239">
        <v>1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156</v>
      </c>
      <c r="AU199" s="245" t="s">
        <v>83</v>
      </c>
      <c r="AV199" s="14" t="s">
        <v>83</v>
      </c>
      <c r="AW199" s="14" t="s">
        <v>35</v>
      </c>
      <c r="AX199" s="14" t="s">
        <v>81</v>
      </c>
      <c r="AY199" s="245" t="s">
        <v>143</v>
      </c>
    </row>
    <row r="200" s="2" customFormat="1" ht="16.5" customHeight="1">
      <c r="A200" s="39"/>
      <c r="B200" s="40"/>
      <c r="C200" s="205" t="s">
        <v>271</v>
      </c>
      <c r="D200" s="205" t="s">
        <v>145</v>
      </c>
      <c r="E200" s="206" t="s">
        <v>272</v>
      </c>
      <c r="F200" s="207" t="s">
        <v>273</v>
      </c>
      <c r="G200" s="208" t="s">
        <v>185</v>
      </c>
      <c r="H200" s="209">
        <v>346</v>
      </c>
      <c r="I200" s="210"/>
      <c r="J200" s="211">
        <f>ROUND(I200*H200,2)</f>
        <v>0</v>
      </c>
      <c r="K200" s="207" t="s">
        <v>149</v>
      </c>
      <c r="L200" s="45"/>
      <c r="M200" s="212" t="s">
        <v>19</v>
      </c>
      <c r="N200" s="213" t="s">
        <v>44</v>
      </c>
      <c r="O200" s="85"/>
      <c r="P200" s="214">
        <f>O200*H200</f>
        <v>0</v>
      </c>
      <c r="Q200" s="214">
        <v>9.0000000000000006E-05</v>
      </c>
      <c r="R200" s="214">
        <f>Q200*H200</f>
        <v>0.031140000000000001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150</v>
      </c>
      <c r="AT200" s="216" t="s">
        <v>145</v>
      </c>
      <c r="AU200" s="216" t="s">
        <v>83</v>
      </c>
      <c r="AY200" s="18" t="s">
        <v>143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81</v>
      </c>
      <c r="BK200" s="217">
        <f>ROUND(I200*H200,2)</f>
        <v>0</v>
      </c>
      <c r="BL200" s="18" t="s">
        <v>150</v>
      </c>
      <c r="BM200" s="216" t="s">
        <v>274</v>
      </c>
    </row>
    <row r="201" s="2" customFormat="1">
      <c r="A201" s="39"/>
      <c r="B201" s="40"/>
      <c r="C201" s="41"/>
      <c r="D201" s="218" t="s">
        <v>152</v>
      </c>
      <c r="E201" s="41"/>
      <c r="F201" s="219" t="s">
        <v>275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152</v>
      </c>
      <c r="AU201" s="18" t="s">
        <v>83</v>
      </c>
    </row>
    <row r="202" s="2" customFormat="1">
      <c r="A202" s="39"/>
      <c r="B202" s="40"/>
      <c r="C202" s="41"/>
      <c r="D202" s="223" t="s">
        <v>154</v>
      </c>
      <c r="E202" s="41"/>
      <c r="F202" s="224" t="s">
        <v>276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154</v>
      </c>
      <c r="AU202" s="18" t="s">
        <v>83</v>
      </c>
    </row>
    <row r="203" s="13" customFormat="1">
      <c r="A203" s="13"/>
      <c r="B203" s="225"/>
      <c r="C203" s="226"/>
      <c r="D203" s="218" t="s">
        <v>156</v>
      </c>
      <c r="E203" s="227" t="s">
        <v>19</v>
      </c>
      <c r="F203" s="228" t="s">
        <v>181</v>
      </c>
      <c r="G203" s="226"/>
      <c r="H203" s="227" t="s">
        <v>19</v>
      </c>
      <c r="I203" s="229"/>
      <c r="J203" s="226"/>
      <c r="K203" s="226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156</v>
      </c>
      <c r="AU203" s="234" t="s">
        <v>83</v>
      </c>
      <c r="AV203" s="13" t="s">
        <v>81</v>
      </c>
      <c r="AW203" s="13" t="s">
        <v>35</v>
      </c>
      <c r="AX203" s="13" t="s">
        <v>73</v>
      </c>
      <c r="AY203" s="234" t="s">
        <v>143</v>
      </c>
    </row>
    <row r="204" s="14" customFormat="1">
      <c r="A204" s="14"/>
      <c r="B204" s="235"/>
      <c r="C204" s="236"/>
      <c r="D204" s="218" t="s">
        <v>156</v>
      </c>
      <c r="E204" s="237" t="s">
        <v>19</v>
      </c>
      <c r="F204" s="238" t="s">
        <v>189</v>
      </c>
      <c r="G204" s="236"/>
      <c r="H204" s="239">
        <v>346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156</v>
      </c>
      <c r="AU204" s="245" t="s">
        <v>83</v>
      </c>
      <c r="AV204" s="14" t="s">
        <v>83</v>
      </c>
      <c r="AW204" s="14" t="s">
        <v>35</v>
      </c>
      <c r="AX204" s="14" t="s">
        <v>81</v>
      </c>
      <c r="AY204" s="245" t="s">
        <v>143</v>
      </c>
    </row>
    <row r="205" s="2" customFormat="1" ht="16.5" customHeight="1">
      <c r="A205" s="39"/>
      <c r="B205" s="40"/>
      <c r="C205" s="205" t="s">
        <v>277</v>
      </c>
      <c r="D205" s="205" t="s">
        <v>145</v>
      </c>
      <c r="E205" s="206" t="s">
        <v>278</v>
      </c>
      <c r="F205" s="207" t="s">
        <v>279</v>
      </c>
      <c r="G205" s="208" t="s">
        <v>185</v>
      </c>
      <c r="H205" s="209">
        <v>27</v>
      </c>
      <c r="I205" s="210"/>
      <c r="J205" s="211">
        <f>ROUND(I205*H205,2)</f>
        <v>0</v>
      </c>
      <c r="K205" s="207" t="s">
        <v>149</v>
      </c>
      <c r="L205" s="45"/>
      <c r="M205" s="212" t="s">
        <v>19</v>
      </c>
      <c r="N205" s="213" t="s">
        <v>44</v>
      </c>
      <c r="O205" s="85"/>
      <c r="P205" s="214">
        <f>O205*H205</f>
        <v>0</v>
      </c>
      <c r="Q205" s="214">
        <v>0.00018000000000000001</v>
      </c>
      <c r="R205" s="214">
        <f>Q205*H205</f>
        <v>0.0048600000000000006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150</v>
      </c>
      <c r="AT205" s="216" t="s">
        <v>145</v>
      </c>
      <c r="AU205" s="216" t="s">
        <v>83</v>
      </c>
      <c r="AY205" s="18" t="s">
        <v>143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81</v>
      </c>
      <c r="BK205" s="217">
        <f>ROUND(I205*H205,2)</f>
        <v>0</v>
      </c>
      <c r="BL205" s="18" t="s">
        <v>150</v>
      </c>
      <c r="BM205" s="216" t="s">
        <v>280</v>
      </c>
    </row>
    <row r="206" s="2" customFormat="1">
      <c r="A206" s="39"/>
      <c r="B206" s="40"/>
      <c r="C206" s="41"/>
      <c r="D206" s="218" t="s">
        <v>152</v>
      </c>
      <c r="E206" s="41"/>
      <c r="F206" s="219" t="s">
        <v>281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152</v>
      </c>
      <c r="AU206" s="18" t="s">
        <v>83</v>
      </c>
    </row>
    <row r="207" s="2" customFormat="1">
      <c r="A207" s="39"/>
      <c r="B207" s="40"/>
      <c r="C207" s="41"/>
      <c r="D207" s="223" t="s">
        <v>154</v>
      </c>
      <c r="E207" s="41"/>
      <c r="F207" s="224" t="s">
        <v>282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154</v>
      </c>
      <c r="AU207" s="18" t="s">
        <v>83</v>
      </c>
    </row>
    <row r="208" s="13" customFormat="1">
      <c r="A208" s="13"/>
      <c r="B208" s="225"/>
      <c r="C208" s="226"/>
      <c r="D208" s="218" t="s">
        <v>156</v>
      </c>
      <c r="E208" s="227" t="s">
        <v>19</v>
      </c>
      <c r="F208" s="228" t="s">
        <v>181</v>
      </c>
      <c r="G208" s="226"/>
      <c r="H208" s="227" t="s">
        <v>19</v>
      </c>
      <c r="I208" s="229"/>
      <c r="J208" s="226"/>
      <c r="K208" s="226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156</v>
      </c>
      <c r="AU208" s="234" t="s">
        <v>83</v>
      </c>
      <c r="AV208" s="13" t="s">
        <v>81</v>
      </c>
      <c r="AW208" s="13" t="s">
        <v>35</v>
      </c>
      <c r="AX208" s="13" t="s">
        <v>73</v>
      </c>
      <c r="AY208" s="234" t="s">
        <v>143</v>
      </c>
    </row>
    <row r="209" s="14" customFormat="1">
      <c r="A209" s="14"/>
      <c r="B209" s="235"/>
      <c r="C209" s="236"/>
      <c r="D209" s="218" t="s">
        <v>156</v>
      </c>
      <c r="E209" s="237" t="s">
        <v>19</v>
      </c>
      <c r="F209" s="238" t="s">
        <v>197</v>
      </c>
      <c r="G209" s="236"/>
      <c r="H209" s="239">
        <v>27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156</v>
      </c>
      <c r="AU209" s="245" t="s">
        <v>83</v>
      </c>
      <c r="AV209" s="14" t="s">
        <v>83</v>
      </c>
      <c r="AW209" s="14" t="s">
        <v>35</v>
      </c>
      <c r="AX209" s="14" t="s">
        <v>81</v>
      </c>
      <c r="AY209" s="245" t="s">
        <v>143</v>
      </c>
    </row>
    <row r="210" s="2" customFormat="1" ht="16.5" customHeight="1">
      <c r="A210" s="39"/>
      <c r="B210" s="40"/>
      <c r="C210" s="205" t="s">
        <v>283</v>
      </c>
      <c r="D210" s="205" t="s">
        <v>145</v>
      </c>
      <c r="E210" s="206" t="s">
        <v>284</v>
      </c>
      <c r="F210" s="207" t="s">
        <v>285</v>
      </c>
      <c r="G210" s="208" t="s">
        <v>185</v>
      </c>
      <c r="H210" s="209">
        <v>4</v>
      </c>
      <c r="I210" s="210"/>
      <c r="J210" s="211">
        <f>ROUND(I210*H210,2)</f>
        <v>0</v>
      </c>
      <c r="K210" s="207" t="s">
        <v>149</v>
      </c>
      <c r="L210" s="45"/>
      <c r="M210" s="212" t="s">
        <v>19</v>
      </c>
      <c r="N210" s="213" t="s">
        <v>44</v>
      </c>
      <c r="O210" s="85"/>
      <c r="P210" s="214">
        <f>O210*H210</f>
        <v>0</v>
      </c>
      <c r="Q210" s="214">
        <v>0.00036000000000000002</v>
      </c>
      <c r="R210" s="214">
        <f>Q210*H210</f>
        <v>0.0014400000000000001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150</v>
      </c>
      <c r="AT210" s="216" t="s">
        <v>145</v>
      </c>
      <c r="AU210" s="216" t="s">
        <v>83</v>
      </c>
      <c r="AY210" s="18" t="s">
        <v>143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81</v>
      </c>
      <c r="BK210" s="217">
        <f>ROUND(I210*H210,2)</f>
        <v>0</v>
      </c>
      <c r="BL210" s="18" t="s">
        <v>150</v>
      </c>
      <c r="BM210" s="216" t="s">
        <v>286</v>
      </c>
    </row>
    <row r="211" s="2" customFormat="1">
      <c r="A211" s="39"/>
      <c r="B211" s="40"/>
      <c r="C211" s="41"/>
      <c r="D211" s="218" t="s">
        <v>152</v>
      </c>
      <c r="E211" s="41"/>
      <c r="F211" s="219" t="s">
        <v>287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152</v>
      </c>
      <c r="AU211" s="18" t="s">
        <v>83</v>
      </c>
    </row>
    <row r="212" s="2" customFormat="1">
      <c r="A212" s="39"/>
      <c r="B212" s="40"/>
      <c r="C212" s="41"/>
      <c r="D212" s="223" t="s">
        <v>154</v>
      </c>
      <c r="E212" s="41"/>
      <c r="F212" s="224" t="s">
        <v>288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154</v>
      </c>
      <c r="AU212" s="18" t="s">
        <v>83</v>
      </c>
    </row>
    <row r="213" s="13" customFormat="1">
      <c r="A213" s="13"/>
      <c r="B213" s="225"/>
      <c r="C213" s="226"/>
      <c r="D213" s="218" t="s">
        <v>156</v>
      </c>
      <c r="E213" s="227" t="s">
        <v>19</v>
      </c>
      <c r="F213" s="228" t="s">
        <v>181</v>
      </c>
      <c r="G213" s="226"/>
      <c r="H213" s="227" t="s">
        <v>19</v>
      </c>
      <c r="I213" s="229"/>
      <c r="J213" s="226"/>
      <c r="K213" s="226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156</v>
      </c>
      <c r="AU213" s="234" t="s">
        <v>83</v>
      </c>
      <c r="AV213" s="13" t="s">
        <v>81</v>
      </c>
      <c r="AW213" s="13" t="s">
        <v>35</v>
      </c>
      <c r="AX213" s="13" t="s">
        <v>73</v>
      </c>
      <c r="AY213" s="234" t="s">
        <v>143</v>
      </c>
    </row>
    <row r="214" s="14" customFormat="1">
      <c r="A214" s="14"/>
      <c r="B214" s="235"/>
      <c r="C214" s="236"/>
      <c r="D214" s="218" t="s">
        <v>156</v>
      </c>
      <c r="E214" s="237" t="s">
        <v>19</v>
      </c>
      <c r="F214" s="238" t="s">
        <v>289</v>
      </c>
      <c r="G214" s="236"/>
      <c r="H214" s="239">
        <v>4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156</v>
      </c>
      <c r="AU214" s="245" t="s">
        <v>83</v>
      </c>
      <c r="AV214" s="14" t="s">
        <v>83</v>
      </c>
      <c r="AW214" s="14" t="s">
        <v>35</v>
      </c>
      <c r="AX214" s="14" t="s">
        <v>81</v>
      </c>
      <c r="AY214" s="245" t="s">
        <v>143</v>
      </c>
    </row>
    <row r="215" s="2" customFormat="1" ht="16.5" customHeight="1">
      <c r="A215" s="39"/>
      <c r="B215" s="40"/>
      <c r="C215" s="205" t="s">
        <v>7</v>
      </c>
      <c r="D215" s="205" t="s">
        <v>145</v>
      </c>
      <c r="E215" s="206" t="s">
        <v>290</v>
      </c>
      <c r="F215" s="207" t="s">
        <v>291</v>
      </c>
      <c r="G215" s="208" t="s">
        <v>185</v>
      </c>
      <c r="H215" s="209">
        <v>1</v>
      </c>
      <c r="I215" s="210"/>
      <c r="J215" s="211">
        <f>ROUND(I215*H215,2)</f>
        <v>0</v>
      </c>
      <c r="K215" s="207" t="s">
        <v>149</v>
      </c>
      <c r="L215" s="45"/>
      <c r="M215" s="212" t="s">
        <v>19</v>
      </c>
      <c r="N215" s="213" t="s">
        <v>44</v>
      </c>
      <c r="O215" s="85"/>
      <c r="P215" s="214">
        <f>O215*H215</f>
        <v>0</v>
      </c>
      <c r="Q215" s="214">
        <v>0.00052999999999999998</v>
      </c>
      <c r="R215" s="214">
        <f>Q215*H215</f>
        <v>0.00052999999999999998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150</v>
      </c>
      <c r="AT215" s="216" t="s">
        <v>145</v>
      </c>
      <c r="AU215" s="216" t="s">
        <v>83</v>
      </c>
      <c r="AY215" s="18" t="s">
        <v>143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81</v>
      </c>
      <c r="BK215" s="217">
        <f>ROUND(I215*H215,2)</f>
        <v>0</v>
      </c>
      <c r="BL215" s="18" t="s">
        <v>150</v>
      </c>
      <c r="BM215" s="216" t="s">
        <v>292</v>
      </c>
    </row>
    <row r="216" s="2" customFormat="1">
      <c r="A216" s="39"/>
      <c r="B216" s="40"/>
      <c r="C216" s="41"/>
      <c r="D216" s="218" t="s">
        <v>152</v>
      </c>
      <c r="E216" s="41"/>
      <c r="F216" s="219" t="s">
        <v>293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152</v>
      </c>
      <c r="AU216" s="18" t="s">
        <v>83</v>
      </c>
    </row>
    <row r="217" s="2" customFormat="1">
      <c r="A217" s="39"/>
      <c r="B217" s="40"/>
      <c r="C217" s="41"/>
      <c r="D217" s="223" t="s">
        <v>154</v>
      </c>
      <c r="E217" s="41"/>
      <c r="F217" s="224" t="s">
        <v>294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154</v>
      </c>
      <c r="AU217" s="18" t="s">
        <v>83</v>
      </c>
    </row>
    <row r="218" s="13" customFormat="1">
      <c r="A218" s="13"/>
      <c r="B218" s="225"/>
      <c r="C218" s="226"/>
      <c r="D218" s="218" t="s">
        <v>156</v>
      </c>
      <c r="E218" s="227" t="s">
        <v>19</v>
      </c>
      <c r="F218" s="228" t="s">
        <v>181</v>
      </c>
      <c r="G218" s="226"/>
      <c r="H218" s="227" t="s">
        <v>19</v>
      </c>
      <c r="I218" s="229"/>
      <c r="J218" s="226"/>
      <c r="K218" s="226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156</v>
      </c>
      <c r="AU218" s="234" t="s">
        <v>83</v>
      </c>
      <c r="AV218" s="13" t="s">
        <v>81</v>
      </c>
      <c r="AW218" s="13" t="s">
        <v>35</v>
      </c>
      <c r="AX218" s="13" t="s">
        <v>73</v>
      </c>
      <c r="AY218" s="234" t="s">
        <v>143</v>
      </c>
    </row>
    <row r="219" s="14" customFormat="1">
      <c r="A219" s="14"/>
      <c r="B219" s="235"/>
      <c r="C219" s="236"/>
      <c r="D219" s="218" t="s">
        <v>156</v>
      </c>
      <c r="E219" s="237" t="s">
        <v>19</v>
      </c>
      <c r="F219" s="238" t="s">
        <v>81</v>
      </c>
      <c r="G219" s="236"/>
      <c r="H219" s="239">
        <v>1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156</v>
      </c>
      <c r="AU219" s="245" t="s">
        <v>83</v>
      </c>
      <c r="AV219" s="14" t="s">
        <v>83</v>
      </c>
      <c r="AW219" s="14" t="s">
        <v>35</v>
      </c>
      <c r="AX219" s="14" t="s">
        <v>81</v>
      </c>
      <c r="AY219" s="245" t="s">
        <v>143</v>
      </c>
    </row>
    <row r="220" s="2" customFormat="1" ht="16.5" customHeight="1">
      <c r="A220" s="39"/>
      <c r="B220" s="40"/>
      <c r="C220" s="205" t="s">
        <v>295</v>
      </c>
      <c r="D220" s="205" t="s">
        <v>145</v>
      </c>
      <c r="E220" s="206" t="s">
        <v>296</v>
      </c>
      <c r="F220" s="207" t="s">
        <v>297</v>
      </c>
      <c r="G220" s="208" t="s">
        <v>148</v>
      </c>
      <c r="H220" s="209">
        <v>3527</v>
      </c>
      <c r="I220" s="210"/>
      <c r="J220" s="211">
        <f>ROUND(I220*H220,2)</f>
        <v>0</v>
      </c>
      <c r="K220" s="207" t="s">
        <v>149</v>
      </c>
      <c r="L220" s="45"/>
      <c r="M220" s="212" t="s">
        <v>19</v>
      </c>
      <c r="N220" s="213" t="s">
        <v>44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0.44</v>
      </c>
      <c r="T220" s="215">
        <f>S220*H220</f>
        <v>1551.8800000000001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150</v>
      </c>
      <c r="AT220" s="216" t="s">
        <v>145</v>
      </c>
      <c r="AU220" s="216" t="s">
        <v>83</v>
      </c>
      <c r="AY220" s="18" t="s">
        <v>143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81</v>
      </c>
      <c r="BK220" s="217">
        <f>ROUND(I220*H220,2)</f>
        <v>0</v>
      </c>
      <c r="BL220" s="18" t="s">
        <v>150</v>
      </c>
      <c r="BM220" s="216" t="s">
        <v>298</v>
      </c>
    </row>
    <row r="221" s="2" customFormat="1">
      <c r="A221" s="39"/>
      <c r="B221" s="40"/>
      <c r="C221" s="41"/>
      <c r="D221" s="218" t="s">
        <v>152</v>
      </c>
      <c r="E221" s="41"/>
      <c r="F221" s="219" t="s">
        <v>299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152</v>
      </c>
      <c r="AU221" s="18" t="s">
        <v>83</v>
      </c>
    </row>
    <row r="222" s="2" customFormat="1">
      <c r="A222" s="39"/>
      <c r="B222" s="40"/>
      <c r="C222" s="41"/>
      <c r="D222" s="223" t="s">
        <v>154</v>
      </c>
      <c r="E222" s="41"/>
      <c r="F222" s="224" t="s">
        <v>300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154</v>
      </c>
      <c r="AU222" s="18" t="s">
        <v>83</v>
      </c>
    </row>
    <row r="223" s="13" customFormat="1">
      <c r="A223" s="13"/>
      <c r="B223" s="225"/>
      <c r="C223" s="226"/>
      <c r="D223" s="218" t="s">
        <v>156</v>
      </c>
      <c r="E223" s="227" t="s">
        <v>19</v>
      </c>
      <c r="F223" s="228" t="s">
        <v>157</v>
      </c>
      <c r="G223" s="226"/>
      <c r="H223" s="227" t="s">
        <v>19</v>
      </c>
      <c r="I223" s="229"/>
      <c r="J223" s="226"/>
      <c r="K223" s="226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156</v>
      </c>
      <c r="AU223" s="234" t="s">
        <v>83</v>
      </c>
      <c r="AV223" s="13" t="s">
        <v>81</v>
      </c>
      <c r="AW223" s="13" t="s">
        <v>35</v>
      </c>
      <c r="AX223" s="13" t="s">
        <v>73</v>
      </c>
      <c r="AY223" s="234" t="s">
        <v>143</v>
      </c>
    </row>
    <row r="224" s="13" customFormat="1">
      <c r="A224" s="13"/>
      <c r="B224" s="225"/>
      <c r="C224" s="226"/>
      <c r="D224" s="218" t="s">
        <v>156</v>
      </c>
      <c r="E224" s="227" t="s">
        <v>19</v>
      </c>
      <c r="F224" s="228" t="s">
        <v>301</v>
      </c>
      <c r="G224" s="226"/>
      <c r="H224" s="227" t="s">
        <v>19</v>
      </c>
      <c r="I224" s="229"/>
      <c r="J224" s="226"/>
      <c r="K224" s="226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156</v>
      </c>
      <c r="AU224" s="234" t="s">
        <v>83</v>
      </c>
      <c r="AV224" s="13" t="s">
        <v>81</v>
      </c>
      <c r="AW224" s="13" t="s">
        <v>35</v>
      </c>
      <c r="AX224" s="13" t="s">
        <v>73</v>
      </c>
      <c r="AY224" s="234" t="s">
        <v>143</v>
      </c>
    </row>
    <row r="225" s="14" customFormat="1">
      <c r="A225" s="14"/>
      <c r="B225" s="235"/>
      <c r="C225" s="236"/>
      <c r="D225" s="218" t="s">
        <v>156</v>
      </c>
      <c r="E225" s="237" t="s">
        <v>19</v>
      </c>
      <c r="F225" s="238" t="s">
        <v>302</v>
      </c>
      <c r="G225" s="236"/>
      <c r="H225" s="239">
        <v>3527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156</v>
      </c>
      <c r="AU225" s="245" t="s">
        <v>83</v>
      </c>
      <c r="AV225" s="14" t="s">
        <v>83</v>
      </c>
      <c r="AW225" s="14" t="s">
        <v>35</v>
      </c>
      <c r="AX225" s="14" t="s">
        <v>81</v>
      </c>
      <c r="AY225" s="245" t="s">
        <v>143</v>
      </c>
    </row>
    <row r="226" s="2" customFormat="1" ht="16.5" customHeight="1">
      <c r="A226" s="39"/>
      <c r="B226" s="40"/>
      <c r="C226" s="205" t="s">
        <v>303</v>
      </c>
      <c r="D226" s="205" t="s">
        <v>145</v>
      </c>
      <c r="E226" s="206" t="s">
        <v>304</v>
      </c>
      <c r="F226" s="207" t="s">
        <v>305</v>
      </c>
      <c r="G226" s="208" t="s">
        <v>148</v>
      </c>
      <c r="H226" s="209">
        <v>4533</v>
      </c>
      <c r="I226" s="210"/>
      <c r="J226" s="211">
        <f>ROUND(I226*H226,2)</f>
        <v>0</v>
      </c>
      <c r="K226" s="207" t="s">
        <v>149</v>
      </c>
      <c r="L226" s="45"/>
      <c r="M226" s="212" t="s">
        <v>19</v>
      </c>
      <c r="N226" s="213" t="s">
        <v>44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150</v>
      </c>
      <c r="AT226" s="216" t="s">
        <v>145</v>
      </c>
      <c r="AU226" s="216" t="s">
        <v>83</v>
      </c>
      <c r="AY226" s="18" t="s">
        <v>143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81</v>
      </c>
      <c r="BK226" s="217">
        <f>ROUND(I226*H226,2)</f>
        <v>0</v>
      </c>
      <c r="BL226" s="18" t="s">
        <v>150</v>
      </c>
      <c r="BM226" s="216" t="s">
        <v>306</v>
      </c>
    </row>
    <row r="227" s="2" customFormat="1">
      <c r="A227" s="39"/>
      <c r="B227" s="40"/>
      <c r="C227" s="41"/>
      <c r="D227" s="218" t="s">
        <v>152</v>
      </c>
      <c r="E227" s="41"/>
      <c r="F227" s="219" t="s">
        <v>307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152</v>
      </c>
      <c r="AU227" s="18" t="s">
        <v>83</v>
      </c>
    </row>
    <row r="228" s="2" customFormat="1">
      <c r="A228" s="39"/>
      <c r="B228" s="40"/>
      <c r="C228" s="41"/>
      <c r="D228" s="223" t="s">
        <v>154</v>
      </c>
      <c r="E228" s="41"/>
      <c r="F228" s="224" t="s">
        <v>308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154</v>
      </c>
      <c r="AU228" s="18" t="s">
        <v>83</v>
      </c>
    </row>
    <row r="229" s="13" customFormat="1">
      <c r="A229" s="13"/>
      <c r="B229" s="225"/>
      <c r="C229" s="226"/>
      <c r="D229" s="218" t="s">
        <v>156</v>
      </c>
      <c r="E229" s="227" t="s">
        <v>19</v>
      </c>
      <c r="F229" s="228" t="s">
        <v>157</v>
      </c>
      <c r="G229" s="226"/>
      <c r="H229" s="227" t="s">
        <v>19</v>
      </c>
      <c r="I229" s="229"/>
      <c r="J229" s="226"/>
      <c r="K229" s="226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156</v>
      </c>
      <c r="AU229" s="234" t="s">
        <v>83</v>
      </c>
      <c r="AV229" s="13" t="s">
        <v>81</v>
      </c>
      <c r="AW229" s="13" t="s">
        <v>35</v>
      </c>
      <c r="AX229" s="13" t="s">
        <v>73</v>
      </c>
      <c r="AY229" s="234" t="s">
        <v>143</v>
      </c>
    </row>
    <row r="230" s="13" customFormat="1">
      <c r="A230" s="13"/>
      <c r="B230" s="225"/>
      <c r="C230" s="226"/>
      <c r="D230" s="218" t="s">
        <v>156</v>
      </c>
      <c r="E230" s="227" t="s">
        <v>19</v>
      </c>
      <c r="F230" s="228" t="s">
        <v>309</v>
      </c>
      <c r="G230" s="226"/>
      <c r="H230" s="227" t="s">
        <v>19</v>
      </c>
      <c r="I230" s="229"/>
      <c r="J230" s="226"/>
      <c r="K230" s="226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156</v>
      </c>
      <c r="AU230" s="234" t="s">
        <v>83</v>
      </c>
      <c r="AV230" s="13" t="s">
        <v>81</v>
      </c>
      <c r="AW230" s="13" t="s">
        <v>35</v>
      </c>
      <c r="AX230" s="13" t="s">
        <v>73</v>
      </c>
      <c r="AY230" s="234" t="s">
        <v>143</v>
      </c>
    </row>
    <row r="231" s="13" customFormat="1">
      <c r="A231" s="13"/>
      <c r="B231" s="225"/>
      <c r="C231" s="226"/>
      <c r="D231" s="218" t="s">
        <v>156</v>
      </c>
      <c r="E231" s="227" t="s">
        <v>19</v>
      </c>
      <c r="F231" s="228" t="s">
        <v>310</v>
      </c>
      <c r="G231" s="226"/>
      <c r="H231" s="227" t="s">
        <v>19</v>
      </c>
      <c r="I231" s="229"/>
      <c r="J231" s="226"/>
      <c r="K231" s="226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156</v>
      </c>
      <c r="AU231" s="234" t="s">
        <v>83</v>
      </c>
      <c r="AV231" s="13" t="s">
        <v>81</v>
      </c>
      <c r="AW231" s="13" t="s">
        <v>35</v>
      </c>
      <c r="AX231" s="13" t="s">
        <v>73</v>
      </c>
      <c r="AY231" s="234" t="s">
        <v>143</v>
      </c>
    </row>
    <row r="232" s="14" customFormat="1">
      <c r="A232" s="14"/>
      <c r="B232" s="235"/>
      <c r="C232" s="236"/>
      <c r="D232" s="218" t="s">
        <v>156</v>
      </c>
      <c r="E232" s="237" t="s">
        <v>19</v>
      </c>
      <c r="F232" s="238" t="s">
        <v>311</v>
      </c>
      <c r="G232" s="236"/>
      <c r="H232" s="239">
        <v>4533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156</v>
      </c>
      <c r="AU232" s="245" t="s">
        <v>83</v>
      </c>
      <c r="AV232" s="14" t="s">
        <v>83</v>
      </c>
      <c r="AW232" s="14" t="s">
        <v>35</v>
      </c>
      <c r="AX232" s="14" t="s">
        <v>81</v>
      </c>
      <c r="AY232" s="245" t="s">
        <v>143</v>
      </c>
    </row>
    <row r="233" s="2" customFormat="1" ht="24.15" customHeight="1">
      <c r="A233" s="39"/>
      <c r="B233" s="40"/>
      <c r="C233" s="205" t="s">
        <v>312</v>
      </c>
      <c r="D233" s="205" t="s">
        <v>145</v>
      </c>
      <c r="E233" s="206" t="s">
        <v>313</v>
      </c>
      <c r="F233" s="207" t="s">
        <v>314</v>
      </c>
      <c r="G233" s="208" t="s">
        <v>315</v>
      </c>
      <c r="H233" s="209">
        <v>1202.8</v>
      </c>
      <c r="I233" s="210"/>
      <c r="J233" s="211">
        <f>ROUND(I233*H233,2)</f>
        <v>0</v>
      </c>
      <c r="K233" s="207" t="s">
        <v>149</v>
      </c>
      <c r="L233" s="45"/>
      <c r="M233" s="212" t="s">
        <v>19</v>
      </c>
      <c r="N233" s="213" t="s">
        <v>44</v>
      </c>
      <c r="O233" s="85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150</v>
      </c>
      <c r="AT233" s="216" t="s">
        <v>145</v>
      </c>
      <c r="AU233" s="216" t="s">
        <v>83</v>
      </c>
      <c r="AY233" s="18" t="s">
        <v>143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81</v>
      </c>
      <c r="BK233" s="217">
        <f>ROUND(I233*H233,2)</f>
        <v>0</v>
      </c>
      <c r="BL233" s="18" t="s">
        <v>150</v>
      </c>
      <c r="BM233" s="216" t="s">
        <v>316</v>
      </c>
    </row>
    <row r="234" s="2" customFormat="1">
      <c r="A234" s="39"/>
      <c r="B234" s="40"/>
      <c r="C234" s="41"/>
      <c r="D234" s="218" t="s">
        <v>152</v>
      </c>
      <c r="E234" s="41"/>
      <c r="F234" s="219" t="s">
        <v>317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152</v>
      </c>
      <c r="AU234" s="18" t="s">
        <v>83</v>
      </c>
    </row>
    <row r="235" s="2" customFormat="1">
      <c r="A235" s="39"/>
      <c r="B235" s="40"/>
      <c r="C235" s="41"/>
      <c r="D235" s="223" t="s">
        <v>154</v>
      </c>
      <c r="E235" s="41"/>
      <c r="F235" s="224" t="s">
        <v>318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154</v>
      </c>
      <c r="AU235" s="18" t="s">
        <v>83</v>
      </c>
    </row>
    <row r="236" s="13" customFormat="1">
      <c r="A236" s="13"/>
      <c r="B236" s="225"/>
      <c r="C236" s="226"/>
      <c r="D236" s="218" t="s">
        <v>156</v>
      </c>
      <c r="E236" s="227" t="s">
        <v>19</v>
      </c>
      <c r="F236" s="228" t="s">
        <v>157</v>
      </c>
      <c r="G236" s="226"/>
      <c r="H236" s="227" t="s">
        <v>19</v>
      </c>
      <c r="I236" s="229"/>
      <c r="J236" s="226"/>
      <c r="K236" s="226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156</v>
      </c>
      <c r="AU236" s="234" t="s">
        <v>83</v>
      </c>
      <c r="AV236" s="13" t="s">
        <v>81</v>
      </c>
      <c r="AW236" s="13" t="s">
        <v>35</v>
      </c>
      <c r="AX236" s="13" t="s">
        <v>73</v>
      </c>
      <c r="AY236" s="234" t="s">
        <v>143</v>
      </c>
    </row>
    <row r="237" s="13" customFormat="1">
      <c r="A237" s="13"/>
      <c r="B237" s="225"/>
      <c r="C237" s="226"/>
      <c r="D237" s="218" t="s">
        <v>156</v>
      </c>
      <c r="E237" s="227" t="s">
        <v>19</v>
      </c>
      <c r="F237" s="228" t="s">
        <v>319</v>
      </c>
      <c r="G237" s="226"/>
      <c r="H237" s="227" t="s">
        <v>19</v>
      </c>
      <c r="I237" s="229"/>
      <c r="J237" s="226"/>
      <c r="K237" s="226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156</v>
      </c>
      <c r="AU237" s="234" t="s">
        <v>83</v>
      </c>
      <c r="AV237" s="13" t="s">
        <v>81</v>
      </c>
      <c r="AW237" s="13" t="s">
        <v>35</v>
      </c>
      <c r="AX237" s="13" t="s">
        <v>73</v>
      </c>
      <c r="AY237" s="234" t="s">
        <v>143</v>
      </c>
    </row>
    <row r="238" s="14" customFormat="1">
      <c r="A238" s="14"/>
      <c r="B238" s="235"/>
      <c r="C238" s="236"/>
      <c r="D238" s="218" t="s">
        <v>156</v>
      </c>
      <c r="E238" s="237" t="s">
        <v>19</v>
      </c>
      <c r="F238" s="238" t="s">
        <v>320</v>
      </c>
      <c r="G238" s="236"/>
      <c r="H238" s="239">
        <v>1172.8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156</v>
      </c>
      <c r="AU238" s="245" t="s">
        <v>83</v>
      </c>
      <c r="AV238" s="14" t="s">
        <v>83</v>
      </c>
      <c r="AW238" s="14" t="s">
        <v>35</v>
      </c>
      <c r="AX238" s="14" t="s">
        <v>73</v>
      </c>
      <c r="AY238" s="245" t="s">
        <v>143</v>
      </c>
    </row>
    <row r="239" s="13" customFormat="1">
      <c r="A239" s="13"/>
      <c r="B239" s="225"/>
      <c r="C239" s="226"/>
      <c r="D239" s="218" t="s">
        <v>156</v>
      </c>
      <c r="E239" s="227" t="s">
        <v>19</v>
      </c>
      <c r="F239" s="228" t="s">
        <v>321</v>
      </c>
      <c r="G239" s="226"/>
      <c r="H239" s="227" t="s">
        <v>19</v>
      </c>
      <c r="I239" s="229"/>
      <c r="J239" s="226"/>
      <c r="K239" s="226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156</v>
      </c>
      <c r="AU239" s="234" t="s">
        <v>83</v>
      </c>
      <c r="AV239" s="13" t="s">
        <v>81</v>
      </c>
      <c r="AW239" s="13" t="s">
        <v>35</v>
      </c>
      <c r="AX239" s="13" t="s">
        <v>73</v>
      </c>
      <c r="AY239" s="234" t="s">
        <v>143</v>
      </c>
    </row>
    <row r="240" s="14" customFormat="1">
      <c r="A240" s="14"/>
      <c r="B240" s="235"/>
      <c r="C240" s="236"/>
      <c r="D240" s="218" t="s">
        <v>156</v>
      </c>
      <c r="E240" s="237" t="s">
        <v>19</v>
      </c>
      <c r="F240" s="238" t="s">
        <v>81</v>
      </c>
      <c r="G240" s="236"/>
      <c r="H240" s="239">
        <v>1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156</v>
      </c>
      <c r="AU240" s="245" t="s">
        <v>83</v>
      </c>
      <c r="AV240" s="14" t="s">
        <v>83</v>
      </c>
      <c r="AW240" s="14" t="s">
        <v>35</v>
      </c>
      <c r="AX240" s="14" t="s">
        <v>73</v>
      </c>
      <c r="AY240" s="245" t="s">
        <v>143</v>
      </c>
    </row>
    <row r="241" s="13" customFormat="1">
      <c r="A241" s="13"/>
      <c r="B241" s="225"/>
      <c r="C241" s="226"/>
      <c r="D241" s="218" t="s">
        <v>156</v>
      </c>
      <c r="E241" s="227" t="s">
        <v>19</v>
      </c>
      <c r="F241" s="228" t="s">
        <v>322</v>
      </c>
      <c r="G241" s="226"/>
      <c r="H241" s="227" t="s">
        <v>19</v>
      </c>
      <c r="I241" s="229"/>
      <c r="J241" s="226"/>
      <c r="K241" s="226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156</v>
      </c>
      <c r="AU241" s="234" t="s">
        <v>83</v>
      </c>
      <c r="AV241" s="13" t="s">
        <v>81</v>
      </c>
      <c r="AW241" s="13" t="s">
        <v>35</v>
      </c>
      <c r="AX241" s="13" t="s">
        <v>73</v>
      </c>
      <c r="AY241" s="234" t="s">
        <v>143</v>
      </c>
    </row>
    <row r="242" s="14" customFormat="1">
      <c r="A242" s="14"/>
      <c r="B242" s="235"/>
      <c r="C242" s="236"/>
      <c r="D242" s="218" t="s">
        <v>156</v>
      </c>
      <c r="E242" s="237" t="s">
        <v>19</v>
      </c>
      <c r="F242" s="238" t="s">
        <v>210</v>
      </c>
      <c r="G242" s="236"/>
      <c r="H242" s="239">
        <v>8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156</v>
      </c>
      <c r="AU242" s="245" t="s">
        <v>83</v>
      </c>
      <c r="AV242" s="14" t="s">
        <v>83</v>
      </c>
      <c r="AW242" s="14" t="s">
        <v>35</v>
      </c>
      <c r="AX242" s="14" t="s">
        <v>73</v>
      </c>
      <c r="AY242" s="245" t="s">
        <v>143</v>
      </c>
    </row>
    <row r="243" s="13" customFormat="1">
      <c r="A243" s="13"/>
      <c r="B243" s="225"/>
      <c r="C243" s="226"/>
      <c r="D243" s="218" t="s">
        <v>156</v>
      </c>
      <c r="E243" s="227" t="s">
        <v>19</v>
      </c>
      <c r="F243" s="228" t="s">
        <v>323</v>
      </c>
      <c r="G243" s="226"/>
      <c r="H243" s="227" t="s">
        <v>19</v>
      </c>
      <c r="I243" s="229"/>
      <c r="J243" s="226"/>
      <c r="K243" s="226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156</v>
      </c>
      <c r="AU243" s="234" t="s">
        <v>83</v>
      </c>
      <c r="AV243" s="13" t="s">
        <v>81</v>
      </c>
      <c r="AW243" s="13" t="s">
        <v>35</v>
      </c>
      <c r="AX243" s="13" t="s">
        <v>73</v>
      </c>
      <c r="AY243" s="234" t="s">
        <v>143</v>
      </c>
    </row>
    <row r="244" s="14" customFormat="1">
      <c r="A244" s="14"/>
      <c r="B244" s="235"/>
      <c r="C244" s="236"/>
      <c r="D244" s="218" t="s">
        <v>156</v>
      </c>
      <c r="E244" s="237" t="s">
        <v>19</v>
      </c>
      <c r="F244" s="238" t="s">
        <v>210</v>
      </c>
      <c r="G244" s="236"/>
      <c r="H244" s="239">
        <v>8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156</v>
      </c>
      <c r="AU244" s="245" t="s">
        <v>83</v>
      </c>
      <c r="AV244" s="14" t="s">
        <v>83</v>
      </c>
      <c r="AW244" s="14" t="s">
        <v>35</v>
      </c>
      <c r="AX244" s="14" t="s">
        <v>73</v>
      </c>
      <c r="AY244" s="245" t="s">
        <v>143</v>
      </c>
    </row>
    <row r="245" s="13" customFormat="1">
      <c r="A245" s="13"/>
      <c r="B245" s="225"/>
      <c r="C245" s="226"/>
      <c r="D245" s="218" t="s">
        <v>156</v>
      </c>
      <c r="E245" s="227" t="s">
        <v>19</v>
      </c>
      <c r="F245" s="228" t="s">
        <v>324</v>
      </c>
      <c r="G245" s="226"/>
      <c r="H245" s="227" t="s">
        <v>19</v>
      </c>
      <c r="I245" s="229"/>
      <c r="J245" s="226"/>
      <c r="K245" s="226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156</v>
      </c>
      <c r="AU245" s="234" t="s">
        <v>83</v>
      </c>
      <c r="AV245" s="13" t="s">
        <v>81</v>
      </c>
      <c r="AW245" s="13" t="s">
        <v>35</v>
      </c>
      <c r="AX245" s="13" t="s">
        <v>73</v>
      </c>
      <c r="AY245" s="234" t="s">
        <v>143</v>
      </c>
    </row>
    <row r="246" s="14" customFormat="1">
      <c r="A246" s="14"/>
      <c r="B246" s="235"/>
      <c r="C246" s="236"/>
      <c r="D246" s="218" t="s">
        <v>156</v>
      </c>
      <c r="E246" s="237" t="s">
        <v>19</v>
      </c>
      <c r="F246" s="238" t="s">
        <v>210</v>
      </c>
      <c r="G246" s="236"/>
      <c r="H246" s="239">
        <v>8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156</v>
      </c>
      <c r="AU246" s="245" t="s">
        <v>83</v>
      </c>
      <c r="AV246" s="14" t="s">
        <v>83</v>
      </c>
      <c r="AW246" s="14" t="s">
        <v>35</v>
      </c>
      <c r="AX246" s="14" t="s">
        <v>73</v>
      </c>
      <c r="AY246" s="245" t="s">
        <v>143</v>
      </c>
    </row>
    <row r="247" s="13" customFormat="1">
      <c r="A247" s="13"/>
      <c r="B247" s="225"/>
      <c r="C247" s="226"/>
      <c r="D247" s="218" t="s">
        <v>156</v>
      </c>
      <c r="E247" s="227" t="s">
        <v>19</v>
      </c>
      <c r="F247" s="228" t="s">
        <v>325</v>
      </c>
      <c r="G247" s="226"/>
      <c r="H247" s="227" t="s">
        <v>19</v>
      </c>
      <c r="I247" s="229"/>
      <c r="J247" s="226"/>
      <c r="K247" s="226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156</v>
      </c>
      <c r="AU247" s="234" t="s">
        <v>83</v>
      </c>
      <c r="AV247" s="13" t="s">
        <v>81</v>
      </c>
      <c r="AW247" s="13" t="s">
        <v>35</v>
      </c>
      <c r="AX247" s="13" t="s">
        <v>73</v>
      </c>
      <c r="AY247" s="234" t="s">
        <v>143</v>
      </c>
    </row>
    <row r="248" s="14" customFormat="1">
      <c r="A248" s="14"/>
      <c r="B248" s="235"/>
      <c r="C248" s="236"/>
      <c r="D248" s="218" t="s">
        <v>156</v>
      </c>
      <c r="E248" s="237" t="s">
        <v>19</v>
      </c>
      <c r="F248" s="238" t="s">
        <v>191</v>
      </c>
      <c r="G248" s="236"/>
      <c r="H248" s="239">
        <v>5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5" t="s">
        <v>156</v>
      </c>
      <c r="AU248" s="245" t="s">
        <v>83</v>
      </c>
      <c r="AV248" s="14" t="s">
        <v>83</v>
      </c>
      <c r="AW248" s="14" t="s">
        <v>35</v>
      </c>
      <c r="AX248" s="14" t="s">
        <v>73</v>
      </c>
      <c r="AY248" s="245" t="s">
        <v>143</v>
      </c>
    </row>
    <row r="249" s="15" customFormat="1">
      <c r="A249" s="15"/>
      <c r="B249" s="246"/>
      <c r="C249" s="247"/>
      <c r="D249" s="218" t="s">
        <v>156</v>
      </c>
      <c r="E249" s="248" t="s">
        <v>19</v>
      </c>
      <c r="F249" s="249" t="s">
        <v>174</v>
      </c>
      <c r="G249" s="247"/>
      <c r="H249" s="250">
        <v>1202.8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6" t="s">
        <v>156</v>
      </c>
      <c r="AU249" s="256" t="s">
        <v>83</v>
      </c>
      <c r="AV249" s="15" t="s">
        <v>150</v>
      </c>
      <c r="AW249" s="15" t="s">
        <v>35</v>
      </c>
      <c r="AX249" s="15" t="s">
        <v>81</v>
      </c>
      <c r="AY249" s="256" t="s">
        <v>143</v>
      </c>
    </row>
    <row r="250" s="2" customFormat="1" ht="21.75" customHeight="1">
      <c r="A250" s="39"/>
      <c r="B250" s="40"/>
      <c r="C250" s="205" t="s">
        <v>326</v>
      </c>
      <c r="D250" s="205" t="s">
        <v>145</v>
      </c>
      <c r="E250" s="206" t="s">
        <v>327</v>
      </c>
      <c r="F250" s="207" t="s">
        <v>328</v>
      </c>
      <c r="G250" s="208" t="s">
        <v>315</v>
      </c>
      <c r="H250" s="209">
        <v>501.62</v>
      </c>
      <c r="I250" s="210"/>
      <c r="J250" s="211">
        <f>ROUND(I250*H250,2)</f>
        <v>0</v>
      </c>
      <c r="K250" s="207" t="s">
        <v>149</v>
      </c>
      <c r="L250" s="45"/>
      <c r="M250" s="212" t="s">
        <v>19</v>
      </c>
      <c r="N250" s="213" t="s">
        <v>44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150</v>
      </c>
      <c r="AT250" s="216" t="s">
        <v>145</v>
      </c>
      <c r="AU250" s="216" t="s">
        <v>83</v>
      </c>
      <c r="AY250" s="18" t="s">
        <v>143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81</v>
      </c>
      <c r="BK250" s="217">
        <f>ROUND(I250*H250,2)</f>
        <v>0</v>
      </c>
      <c r="BL250" s="18" t="s">
        <v>150</v>
      </c>
      <c r="BM250" s="216" t="s">
        <v>329</v>
      </c>
    </row>
    <row r="251" s="2" customFormat="1">
      <c r="A251" s="39"/>
      <c r="B251" s="40"/>
      <c r="C251" s="41"/>
      <c r="D251" s="218" t="s">
        <v>152</v>
      </c>
      <c r="E251" s="41"/>
      <c r="F251" s="219" t="s">
        <v>330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152</v>
      </c>
      <c r="AU251" s="18" t="s">
        <v>83</v>
      </c>
    </row>
    <row r="252" s="2" customFormat="1">
      <c r="A252" s="39"/>
      <c r="B252" s="40"/>
      <c r="C252" s="41"/>
      <c r="D252" s="223" t="s">
        <v>154</v>
      </c>
      <c r="E252" s="41"/>
      <c r="F252" s="224" t="s">
        <v>331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154</v>
      </c>
      <c r="AU252" s="18" t="s">
        <v>83</v>
      </c>
    </row>
    <row r="253" s="13" customFormat="1">
      <c r="A253" s="13"/>
      <c r="B253" s="225"/>
      <c r="C253" s="226"/>
      <c r="D253" s="218" t="s">
        <v>156</v>
      </c>
      <c r="E253" s="227" t="s">
        <v>19</v>
      </c>
      <c r="F253" s="228" t="s">
        <v>157</v>
      </c>
      <c r="G253" s="226"/>
      <c r="H253" s="227" t="s">
        <v>19</v>
      </c>
      <c r="I253" s="229"/>
      <c r="J253" s="226"/>
      <c r="K253" s="226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156</v>
      </c>
      <c r="AU253" s="234" t="s">
        <v>83</v>
      </c>
      <c r="AV253" s="13" t="s">
        <v>81</v>
      </c>
      <c r="AW253" s="13" t="s">
        <v>35</v>
      </c>
      <c r="AX253" s="13" t="s">
        <v>73</v>
      </c>
      <c r="AY253" s="234" t="s">
        <v>143</v>
      </c>
    </row>
    <row r="254" s="13" customFormat="1">
      <c r="A254" s="13"/>
      <c r="B254" s="225"/>
      <c r="C254" s="226"/>
      <c r="D254" s="218" t="s">
        <v>156</v>
      </c>
      <c r="E254" s="227" t="s">
        <v>19</v>
      </c>
      <c r="F254" s="228" t="s">
        <v>332</v>
      </c>
      <c r="G254" s="226"/>
      <c r="H254" s="227" t="s">
        <v>19</v>
      </c>
      <c r="I254" s="229"/>
      <c r="J254" s="226"/>
      <c r="K254" s="226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156</v>
      </c>
      <c r="AU254" s="234" t="s">
        <v>83</v>
      </c>
      <c r="AV254" s="13" t="s">
        <v>81</v>
      </c>
      <c r="AW254" s="13" t="s">
        <v>35</v>
      </c>
      <c r="AX254" s="13" t="s">
        <v>73</v>
      </c>
      <c r="AY254" s="234" t="s">
        <v>143</v>
      </c>
    </row>
    <row r="255" s="13" customFormat="1">
      <c r="A255" s="13"/>
      <c r="B255" s="225"/>
      <c r="C255" s="226"/>
      <c r="D255" s="218" t="s">
        <v>156</v>
      </c>
      <c r="E255" s="227" t="s">
        <v>19</v>
      </c>
      <c r="F255" s="228" t="s">
        <v>333</v>
      </c>
      <c r="G255" s="226"/>
      <c r="H255" s="227" t="s">
        <v>19</v>
      </c>
      <c r="I255" s="229"/>
      <c r="J255" s="226"/>
      <c r="K255" s="226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156</v>
      </c>
      <c r="AU255" s="234" t="s">
        <v>83</v>
      </c>
      <c r="AV255" s="13" t="s">
        <v>81</v>
      </c>
      <c r="AW255" s="13" t="s">
        <v>35</v>
      </c>
      <c r="AX255" s="13" t="s">
        <v>73</v>
      </c>
      <c r="AY255" s="234" t="s">
        <v>143</v>
      </c>
    </row>
    <row r="256" s="14" customFormat="1">
      <c r="A256" s="14"/>
      <c r="B256" s="235"/>
      <c r="C256" s="236"/>
      <c r="D256" s="218" t="s">
        <v>156</v>
      </c>
      <c r="E256" s="237" t="s">
        <v>19</v>
      </c>
      <c r="F256" s="238" t="s">
        <v>334</v>
      </c>
      <c r="G256" s="236"/>
      <c r="H256" s="239">
        <v>482.5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5" t="s">
        <v>156</v>
      </c>
      <c r="AU256" s="245" t="s">
        <v>83</v>
      </c>
      <c r="AV256" s="14" t="s">
        <v>83</v>
      </c>
      <c r="AW256" s="14" t="s">
        <v>35</v>
      </c>
      <c r="AX256" s="14" t="s">
        <v>73</v>
      </c>
      <c r="AY256" s="245" t="s">
        <v>143</v>
      </c>
    </row>
    <row r="257" s="13" customFormat="1">
      <c r="A257" s="13"/>
      <c r="B257" s="225"/>
      <c r="C257" s="226"/>
      <c r="D257" s="218" t="s">
        <v>156</v>
      </c>
      <c r="E257" s="227" t="s">
        <v>19</v>
      </c>
      <c r="F257" s="228" t="s">
        <v>335</v>
      </c>
      <c r="G257" s="226"/>
      <c r="H257" s="227" t="s">
        <v>19</v>
      </c>
      <c r="I257" s="229"/>
      <c r="J257" s="226"/>
      <c r="K257" s="226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156</v>
      </c>
      <c r="AU257" s="234" t="s">
        <v>83</v>
      </c>
      <c r="AV257" s="13" t="s">
        <v>81</v>
      </c>
      <c r="AW257" s="13" t="s">
        <v>35</v>
      </c>
      <c r="AX257" s="13" t="s">
        <v>73</v>
      </c>
      <c r="AY257" s="234" t="s">
        <v>143</v>
      </c>
    </row>
    <row r="258" s="14" customFormat="1">
      <c r="A258" s="14"/>
      <c r="B258" s="235"/>
      <c r="C258" s="236"/>
      <c r="D258" s="218" t="s">
        <v>156</v>
      </c>
      <c r="E258" s="237" t="s">
        <v>19</v>
      </c>
      <c r="F258" s="238" t="s">
        <v>336</v>
      </c>
      <c r="G258" s="236"/>
      <c r="H258" s="239">
        <v>2.4929999999999999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156</v>
      </c>
      <c r="AU258" s="245" t="s">
        <v>83</v>
      </c>
      <c r="AV258" s="14" t="s">
        <v>83</v>
      </c>
      <c r="AW258" s="14" t="s">
        <v>35</v>
      </c>
      <c r="AX258" s="14" t="s">
        <v>73</v>
      </c>
      <c r="AY258" s="245" t="s">
        <v>143</v>
      </c>
    </row>
    <row r="259" s="13" customFormat="1">
      <c r="A259" s="13"/>
      <c r="B259" s="225"/>
      <c r="C259" s="226"/>
      <c r="D259" s="218" t="s">
        <v>156</v>
      </c>
      <c r="E259" s="227" t="s">
        <v>19</v>
      </c>
      <c r="F259" s="228" t="s">
        <v>337</v>
      </c>
      <c r="G259" s="226"/>
      <c r="H259" s="227" t="s">
        <v>19</v>
      </c>
      <c r="I259" s="229"/>
      <c r="J259" s="226"/>
      <c r="K259" s="226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156</v>
      </c>
      <c r="AU259" s="234" t="s">
        <v>83</v>
      </c>
      <c r="AV259" s="13" t="s">
        <v>81</v>
      </c>
      <c r="AW259" s="13" t="s">
        <v>35</v>
      </c>
      <c r="AX259" s="13" t="s">
        <v>73</v>
      </c>
      <c r="AY259" s="234" t="s">
        <v>143</v>
      </c>
    </row>
    <row r="260" s="14" customFormat="1">
      <c r="A260" s="14"/>
      <c r="B260" s="235"/>
      <c r="C260" s="236"/>
      <c r="D260" s="218" t="s">
        <v>156</v>
      </c>
      <c r="E260" s="237" t="s">
        <v>19</v>
      </c>
      <c r="F260" s="238" t="s">
        <v>338</v>
      </c>
      <c r="G260" s="236"/>
      <c r="H260" s="239">
        <v>2.8639999999999999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5" t="s">
        <v>156</v>
      </c>
      <c r="AU260" s="245" t="s">
        <v>83</v>
      </c>
      <c r="AV260" s="14" t="s">
        <v>83</v>
      </c>
      <c r="AW260" s="14" t="s">
        <v>35</v>
      </c>
      <c r="AX260" s="14" t="s">
        <v>73</v>
      </c>
      <c r="AY260" s="245" t="s">
        <v>143</v>
      </c>
    </row>
    <row r="261" s="13" customFormat="1">
      <c r="A261" s="13"/>
      <c r="B261" s="225"/>
      <c r="C261" s="226"/>
      <c r="D261" s="218" t="s">
        <v>156</v>
      </c>
      <c r="E261" s="227" t="s">
        <v>19</v>
      </c>
      <c r="F261" s="228" t="s">
        <v>339</v>
      </c>
      <c r="G261" s="226"/>
      <c r="H261" s="227" t="s">
        <v>19</v>
      </c>
      <c r="I261" s="229"/>
      <c r="J261" s="226"/>
      <c r="K261" s="226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156</v>
      </c>
      <c r="AU261" s="234" t="s">
        <v>83</v>
      </c>
      <c r="AV261" s="13" t="s">
        <v>81</v>
      </c>
      <c r="AW261" s="13" t="s">
        <v>35</v>
      </c>
      <c r="AX261" s="13" t="s">
        <v>73</v>
      </c>
      <c r="AY261" s="234" t="s">
        <v>143</v>
      </c>
    </row>
    <row r="262" s="14" customFormat="1">
      <c r="A262" s="14"/>
      <c r="B262" s="235"/>
      <c r="C262" s="236"/>
      <c r="D262" s="218" t="s">
        <v>156</v>
      </c>
      <c r="E262" s="237" t="s">
        <v>19</v>
      </c>
      <c r="F262" s="238" t="s">
        <v>340</v>
      </c>
      <c r="G262" s="236"/>
      <c r="H262" s="239">
        <v>3.0099999999999998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156</v>
      </c>
      <c r="AU262" s="245" t="s">
        <v>83</v>
      </c>
      <c r="AV262" s="14" t="s">
        <v>83</v>
      </c>
      <c r="AW262" s="14" t="s">
        <v>35</v>
      </c>
      <c r="AX262" s="14" t="s">
        <v>73</v>
      </c>
      <c r="AY262" s="245" t="s">
        <v>143</v>
      </c>
    </row>
    <row r="263" s="13" customFormat="1">
      <c r="A263" s="13"/>
      <c r="B263" s="225"/>
      <c r="C263" s="226"/>
      <c r="D263" s="218" t="s">
        <v>156</v>
      </c>
      <c r="E263" s="227" t="s">
        <v>19</v>
      </c>
      <c r="F263" s="228" t="s">
        <v>341</v>
      </c>
      <c r="G263" s="226"/>
      <c r="H263" s="227" t="s">
        <v>19</v>
      </c>
      <c r="I263" s="229"/>
      <c r="J263" s="226"/>
      <c r="K263" s="226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156</v>
      </c>
      <c r="AU263" s="234" t="s">
        <v>83</v>
      </c>
      <c r="AV263" s="13" t="s">
        <v>81</v>
      </c>
      <c r="AW263" s="13" t="s">
        <v>35</v>
      </c>
      <c r="AX263" s="13" t="s">
        <v>73</v>
      </c>
      <c r="AY263" s="234" t="s">
        <v>143</v>
      </c>
    </row>
    <row r="264" s="14" customFormat="1">
      <c r="A264" s="14"/>
      <c r="B264" s="235"/>
      <c r="C264" s="236"/>
      <c r="D264" s="218" t="s">
        <v>156</v>
      </c>
      <c r="E264" s="237" t="s">
        <v>19</v>
      </c>
      <c r="F264" s="238" t="s">
        <v>342</v>
      </c>
      <c r="G264" s="236"/>
      <c r="H264" s="239">
        <v>10.753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156</v>
      </c>
      <c r="AU264" s="245" t="s">
        <v>83</v>
      </c>
      <c r="AV264" s="14" t="s">
        <v>83</v>
      </c>
      <c r="AW264" s="14" t="s">
        <v>35</v>
      </c>
      <c r="AX264" s="14" t="s">
        <v>73</v>
      </c>
      <c r="AY264" s="245" t="s">
        <v>143</v>
      </c>
    </row>
    <row r="265" s="15" customFormat="1">
      <c r="A265" s="15"/>
      <c r="B265" s="246"/>
      <c r="C265" s="247"/>
      <c r="D265" s="218" t="s">
        <v>156</v>
      </c>
      <c r="E265" s="248" t="s">
        <v>19</v>
      </c>
      <c r="F265" s="249" t="s">
        <v>174</v>
      </c>
      <c r="G265" s="247"/>
      <c r="H265" s="250">
        <v>501.62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6" t="s">
        <v>156</v>
      </c>
      <c r="AU265" s="256" t="s">
        <v>83</v>
      </c>
      <c r="AV265" s="15" t="s">
        <v>150</v>
      </c>
      <c r="AW265" s="15" t="s">
        <v>35</v>
      </c>
      <c r="AX265" s="15" t="s">
        <v>81</v>
      </c>
      <c r="AY265" s="256" t="s">
        <v>143</v>
      </c>
    </row>
    <row r="266" s="2" customFormat="1" ht="21.75" customHeight="1">
      <c r="A266" s="39"/>
      <c r="B266" s="40"/>
      <c r="C266" s="205" t="s">
        <v>343</v>
      </c>
      <c r="D266" s="205" t="s">
        <v>145</v>
      </c>
      <c r="E266" s="206" t="s">
        <v>344</v>
      </c>
      <c r="F266" s="207" t="s">
        <v>345</v>
      </c>
      <c r="G266" s="208" t="s">
        <v>315</v>
      </c>
      <c r="H266" s="209">
        <v>52.5</v>
      </c>
      <c r="I266" s="210"/>
      <c r="J266" s="211">
        <f>ROUND(I266*H266,2)</f>
        <v>0</v>
      </c>
      <c r="K266" s="207" t="s">
        <v>149</v>
      </c>
      <c r="L266" s="45"/>
      <c r="M266" s="212" t="s">
        <v>19</v>
      </c>
      <c r="N266" s="213" t="s">
        <v>44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150</v>
      </c>
      <c r="AT266" s="216" t="s">
        <v>145</v>
      </c>
      <c r="AU266" s="216" t="s">
        <v>83</v>
      </c>
      <c r="AY266" s="18" t="s">
        <v>143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81</v>
      </c>
      <c r="BK266" s="217">
        <f>ROUND(I266*H266,2)</f>
        <v>0</v>
      </c>
      <c r="BL266" s="18" t="s">
        <v>150</v>
      </c>
      <c r="BM266" s="216" t="s">
        <v>346</v>
      </c>
    </row>
    <row r="267" s="2" customFormat="1">
      <c r="A267" s="39"/>
      <c r="B267" s="40"/>
      <c r="C267" s="41"/>
      <c r="D267" s="218" t="s">
        <v>152</v>
      </c>
      <c r="E267" s="41"/>
      <c r="F267" s="219" t="s">
        <v>347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152</v>
      </c>
      <c r="AU267" s="18" t="s">
        <v>83</v>
      </c>
    </row>
    <row r="268" s="2" customFormat="1">
      <c r="A268" s="39"/>
      <c r="B268" s="40"/>
      <c r="C268" s="41"/>
      <c r="D268" s="223" t="s">
        <v>154</v>
      </c>
      <c r="E268" s="41"/>
      <c r="F268" s="224" t="s">
        <v>348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154</v>
      </c>
      <c r="AU268" s="18" t="s">
        <v>83</v>
      </c>
    </row>
    <row r="269" s="13" customFormat="1">
      <c r="A269" s="13"/>
      <c r="B269" s="225"/>
      <c r="C269" s="226"/>
      <c r="D269" s="218" t="s">
        <v>156</v>
      </c>
      <c r="E269" s="227" t="s">
        <v>19</v>
      </c>
      <c r="F269" s="228" t="s">
        <v>349</v>
      </c>
      <c r="G269" s="226"/>
      <c r="H269" s="227" t="s">
        <v>19</v>
      </c>
      <c r="I269" s="229"/>
      <c r="J269" s="226"/>
      <c r="K269" s="226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156</v>
      </c>
      <c r="AU269" s="234" t="s">
        <v>83</v>
      </c>
      <c r="AV269" s="13" t="s">
        <v>81</v>
      </c>
      <c r="AW269" s="13" t="s">
        <v>35</v>
      </c>
      <c r="AX269" s="13" t="s">
        <v>73</v>
      </c>
      <c r="AY269" s="234" t="s">
        <v>143</v>
      </c>
    </row>
    <row r="270" s="13" customFormat="1">
      <c r="A270" s="13"/>
      <c r="B270" s="225"/>
      <c r="C270" s="226"/>
      <c r="D270" s="218" t="s">
        <v>156</v>
      </c>
      <c r="E270" s="227" t="s">
        <v>19</v>
      </c>
      <c r="F270" s="228" t="s">
        <v>350</v>
      </c>
      <c r="G270" s="226"/>
      <c r="H270" s="227" t="s">
        <v>19</v>
      </c>
      <c r="I270" s="229"/>
      <c r="J270" s="226"/>
      <c r="K270" s="226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156</v>
      </c>
      <c r="AU270" s="234" t="s">
        <v>83</v>
      </c>
      <c r="AV270" s="13" t="s">
        <v>81</v>
      </c>
      <c r="AW270" s="13" t="s">
        <v>35</v>
      </c>
      <c r="AX270" s="13" t="s">
        <v>73</v>
      </c>
      <c r="AY270" s="234" t="s">
        <v>143</v>
      </c>
    </row>
    <row r="271" s="14" customFormat="1">
      <c r="A271" s="14"/>
      <c r="B271" s="235"/>
      <c r="C271" s="236"/>
      <c r="D271" s="218" t="s">
        <v>156</v>
      </c>
      <c r="E271" s="237" t="s">
        <v>19</v>
      </c>
      <c r="F271" s="238" t="s">
        <v>351</v>
      </c>
      <c r="G271" s="236"/>
      <c r="H271" s="239">
        <v>52.5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156</v>
      </c>
      <c r="AU271" s="245" t="s">
        <v>83</v>
      </c>
      <c r="AV271" s="14" t="s">
        <v>83</v>
      </c>
      <c r="AW271" s="14" t="s">
        <v>35</v>
      </c>
      <c r="AX271" s="14" t="s">
        <v>81</v>
      </c>
      <c r="AY271" s="245" t="s">
        <v>143</v>
      </c>
    </row>
    <row r="272" s="2" customFormat="1" ht="16.5" customHeight="1">
      <c r="A272" s="39"/>
      <c r="B272" s="40"/>
      <c r="C272" s="205" t="s">
        <v>197</v>
      </c>
      <c r="D272" s="205" t="s">
        <v>145</v>
      </c>
      <c r="E272" s="206" t="s">
        <v>352</v>
      </c>
      <c r="F272" s="207" t="s">
        <v>353</v>
      </c>
      <c r="G272" s="208" t="s">
        <v>185</v>
      </c>
      <c r="H272" s="209">
        <v>346</v>
      </c>
      <c r="I272" s="210"/>
      <c r="J272" s="211">
        <f>ROUND(I272*H272,2)</f>
        <v>0</v>
      </c>
      <c r="K272" s="207" t="s">
        <v>149</v>
      </c>
      <c r="L272" s="45"/>
      <c r="M272" s="212" t="s">
        <v>19</v>
      </c>
      <c r="N272" s="213" t="s">
        <v>44</v>
      </c>
      <c r="O272" s="85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150</v>
      </c>
      <c r="AT272" s="216" t="s">
        <v>145</v>
      </c>
      <c r="AU272" s="216" t="s">
        <v>83</v>
      </c>
      <c r="AY272" s="18" t="s">
        <v>143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81</v>
      </c>
      <c r="BK272" s="217">
        <f>ROUND(I272*H272,2)</f>
        <v>0</v>
      </c>
      <c r="BL272" s="18" t="s">
        <v>150</v>
      </c>
      <c r="BM272" s="216" t="s">
        <v>354</v>
      </c>
    </row>
    <row r="273" s="2" customFormat="1">
      <c r="A273" s="39"/>
      <c r="B273" s="40"/>
      <c r="C273" s="41"/>
      <c r="D273" s="218" t="s">
        <v>152</v>
      </c>
      <c r="E273" s="41"/>
      <c r="F273" s="219" t="s">
        <v>355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152</v>
      </c>
      <c r="AU273" s="18" t="s">
        <v>83</v>
      </c>
    </row>
    <row r="274" s="2" customFormat="1">
      <c r="A274" s="39"/>
      <c r="B274" s="40"/>
      <c r="C274" s="41"/>
      <c r="D274" s="223" t="s">
        <v>154</v>
      </c>
      <c r="E274" s="41"/>
      <c r="F274" s="224" t="s">
        <v>356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154</v>
      </c>
      <c r="AU274" s="18" t="s">
        <v>83</v>
      </c>
    </row>
    <row r="275" s="13" customFormat="1">
      <c r="A275" s="13"/>
      <c r="B275" s="225"/>
      <c r="C275" s="226"/>
      <c r="D275" s="218" t="s">
        <v>156</v>
      </c>
      <c r="E275" s="227" t="s">
        <v>19</v>
      </c>
      <c r="F275" s="228" t="s">
        <v>181</v>
      </c>
      <c r="G275" s="226"/>
      <c r="H275" s="227" t="s">
        <v>19</v>
      </c>
      <c r="I275" s="229"/>
      <c r="J275" s="226"/>
      <c r="K275" s="226"/>
      <c r="L275" s="230"/>
      <c r="M275" s="231"/>
      <c r="N275" s="232"/>
      <c r="O275" s="232"/>
      <c r="P275" s="232"/>
      <c r="Q275" s="232"/>
      <c r="R275" s="232"/>
      <c r="S275" s="232"/>
      <c r="T275" s="23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4" t="s">
        <v>156</v>
      </c>
      <c r="AU275" s="234" t="s">
        <v>83</v>
      </c>
      <c r="AV275" s="13" t="s">
        <v>81</v>
      </c>
      <c r="AW275" s="13" t="s">
        <v>35</v>
      </c>
      <c r="AX275" s="13" t="s">
        <v>73</v>
      </c>
      <c r="AY275" s="234" t="s">
        <v>143</v>
      </c>
    </row>
    <row r="276" s="14" customFormat="1">
      <c r="A276" s="14"/>
      <c r="B276" s="235"/>
      <c r="C276" s="236"/>
      <c r="D276" s="218" t="s">
        <v>156</v>
      </c>
      <c r="E276" s="237" t="s">
        <v>19</v>
      </c>
      <c r="F276" s="238" t="s">
        <v>189</v>
      </c>
      <c r="G276" s="236"/>
      <c r="H276" s="239">
        <v>346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5" t="s">
        <v>156</v>
      </c>
      <c r="AU276" s="245" t="s">
        <v>83</v>
      </c>
      <c r="AV276" s="14" t="s">
        <v>83</v>
      </c>
      <c r="AW276" s="14" t="s">
        <v>35</v>
      </c>
      <c r="AX276" s="14" t="s">
        <v>81</v>
      </c>
      <c r="AY276" s="245" t="s">
        <v>143</v>
      </c>
    </row>
    <row r="277" s="2" customFormat="1" ht="16.5" customHeight="1">
      <c r="A277" s="39"/>
      <c r="B277" s="40"/>
      <c r="C277" s="205" t="s">
        <v>357</v>
      </c>
      <c r="D277" s="205" t="s">
        <v>145</v>
      </c>
      <c r="E277" s="206" t="s">
        <v>358</v>
      </c>
      <c r="F277" s="207" t="s">
        <v>359</v>
      </c>
      <c r="G277" s="208" t="s">
        <v>185</v>
      </c>
      <c r="H277" s="209">
        <v>27</v>
      </c>
      <c r="I277" s="210"/>
      <c r="J277" s="211">
        <f>ROUND(I277*H277,2)</f>
        <v>0</v>
      </c>
      <c r="K277" s="207" t="s">
        <v>149</v>
      </c>
      <c r="L277" s="45"/>
      <c r="M277" s="212" t="s">
        <v>19</v>
      </c>
      <c r="N277" s="213" t="s">
        <v>44</v>
      </c>
      <c r="O277" s="85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6" t="s">
        <v>150</v>
      </c>
      <c r="AT277" s="216" t="s">
        <v>145</v>
      </c>
      <c r="AU277" s="216" t="s">
        <v>83</v>
      </c>
      <c r="AY277" s="18" t="s">
        <v>143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8" t="s">
        <v>81</v>
      </c>
      <c r="BK277" s="217">
        <f>ROUND(I277*H277,2)</f>
        <v>0</v>
      </c>
      <c r="BL277" s="18" t="s">
        <v>150</v>
      </c>
      <c r="BM277" s="216" t="s">
        <v>360</v>
      </c>
    </row>
    <row r="278" s="2" customFormat="1">
      <c r="A278" s="39"/>
      <c r="B278" s="40"/>
      <c r="C278" s="41"/>
      <c r="D278" s="218" t="s">
        <v>152</v>
      </c>
      <c r="E278" s="41"/>
      <c r="F278" s="219" t="s">
        <v>361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152</v>
      </c>
      <c r="AU278" s="18" t="s">
        <v>83</v>
      </c>
    </row>
    <row r="279" s="2" customFormat="1">
      <c r="A279" s="39"/>
      <c r="B279" s="40"/>
      <c r="C279" s="41"/>
      <c r="D279" s="223" t="s">
        <v>154</v>
      </c>
      <c r="E279" s="41"/>
      <c r="F279" s="224" t="s">
        <v>362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154</v>
      </c>
      <c r="AU279" s="18" t="s">
        <v>83</v>
      </c>
    </row>
    <row r="280" s="13" customFormat="1">
      <c r="A280" s="13"/>
      <c r="B280" s="225"/>
      <c r="C280" s="226"/>
      <c r="D280" s="218" t="s">
        <v>156</v>
      </c>
      <c r="E280" s="227" t="s">
        <v>19</v>
      </c>
      <c r="F280" s="228" t="s">
        <v>181</v>
      </c>
      <c r="G280" s="226"/>
      <c r="H280" s="227" t="s">
        <v>19</v>
      </c>
      <c r="I280" s="229"/>
      <c r="J280" s="226"/>
      <c r="K280" s="226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156</v>
      </c>
      <c r="AU280" s="234" t="s">
        <v>83</v>
      </c>
      <c r="AV280" s="13" t="s">
        <v>81</v>
      </c>
      <c r="AW280" s="13" t="s">
        <v>35</v>
      </c>
      <c r="AX280" s="13" t="s">
        <v>73</v>
      </c>
      <c r="AY280" s="234" t="s">
        <v>143</v>
      </c>
    </row>
    <row r="281" s="14" customFormat="1">
      <c r="A281" s="14"/>
      <c r="B281" s="235"/>
      <c r="C281" s="236"/>
      <c r="D281" s="218" t="s">
        <v>156</v>
      </c>
      <c r="E281" s="237" t="s">
        <v>19</v>
      </c>
      <c r="F281" s="238" t="s">
        <v>197</v>
      </c>
      <c r="G281" s="236"/>
      <c r="H281" s="239">
        <v>27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5" t="s">
        <v>156</v>
      </c>
      <c r="AU281" s="245" t="s">
        <v>83</v>
      </c>
      <c r="AV281" s="14" t="s">
        <v>83</v>
      </c>
      <c r="AW281" s="14" t="s">
        <v>35</v>
      </c>
      <c r="AX281" s="14" t="s">
        <v>81</v>
      </c>
      <c r="AY281" s="245" t="s">
        <v>143</v>
      </c>
    </row>
    <row r="282" s="2" customFormat="1" ht="16.5" customHeight="1">
      <c r="A282" s="39"/>
      <c r="B282" s="40"/>
      <c r="C282" s="205" t="s">
        <v>363</v>
      </c>
      <c r="D282" s="205" t="s">
        <v>145</v>
      </c>
      <c r="E282" s="206" t="s">
        <v>364</v>
      </c>
      <c r="F282" s="207" t="s">
        <v>365</v>
      </c>
      <c r="G282" s="208" t="s">
        <v>185</v>
      </c>
      <c r="H282" s="209">
        <v>3</v>
      </c>
      <c r="I282" s="210"/>
      <c r="J282" s="211">
        <f>ROUND(I282*H282,2)</f>
        <v>0</v>
      </c>
      <c r="K282" s="207" t="s">
        <v>149</v>
      </c>
      <c r="L282" s="45"/>
      <c r="M282" s="212" t="s">
        <v>19</v>
      </c>
      <c r="N282" s="213" t="s">
        <v>44</v>
      </c>
      <c r="O282" s="85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150</v>
      </c>
      <c r="AT282" s="216" t="s">
        <v>145</v>
      </c>
      <c r="AU282" s="216" t="s">
        <v>83</v>
      </c>
      <c r="AY282" s="18" t="s">
        <v>143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81</v>
      </c>
      <c r="BK282" s="217">
        <f>ROUND(I282*H282,2)</f>
        <v>0</v>
      </c>
      <c r="BL282" s="18" t="s">
        <v>150</v>
      </c>
      <c r="BM282" s="216" t="s">
        <v>366</v>
      </c>
    </row>
    <row r="283" s="2" customFormat="1">
      <c r="A283" s="39"/>
      <c r="B283" s="40"/>
      <c r="C283" s="41"/>
      <c r="D283" s="218" t="s">
        <v>152</v>
      </c>
      <c r="E283" s="41"/>
      <c r="F283" s="219" t="s">
        <v>367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152</v>
      </c>
      <c r="AU283" s="18" t="s">
        <v>83</v>
      </c>
    </row>
    <row r="284" s="2" customFormat="1">
      <c r="A284" s="39"/>
      <c r="B284" s="40"/>
      <c r="C284" s="41"/>
      <c r="D284" s="223" t="s">
        <v>154</v>
      </c>
      <c r="E284" s="41"/>
      <c r="F284" s="224" t="s">
        <v>368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154</v>
      </c>
      <c r="AU284" s="18" t="s">
        <v>83</v>
      </c>
    </row>
    <row r="285" s="13" customFormat="1">
      <c r="A285" s="13"/>
      <c r="B285" s="225"/>
      <c r="C285" s="226"/>
      <c r="D285" s="218" t="s">
        <v>156</v>
      </c>
      <c r="E285" s="227" t="s">
        <v>19</v>
      </c>
      <c r="F285" s="228" t="s">
        <v>181</v>
      </c>
      <c r="G285" s="226"/>
      <c r="H285" s="227" t="s">
        <v>19</v>
      </c>
      <c r="I285" s="229"/>
      <c r="J285" s="226"/>
      <c r="K285" s="226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156</v>
      </c>
      <c r="AU285" s="234" t="s">
        <v>83</v>
      </c>
      <c r="AV285" s="13" t="s">
        <v>81</v>
      </c>
      <c r="AW285" s="13" t="s">
        <v>35</v>
      </c>
      <c r="AX285" s="13" t="s">
        <v>73</v>
      </c>
      <c r="AY285" s="234" t="s">
        <v>143</v>
      </c>
    </row>
    <row r="286" s="14" customFormat="1">
      <c r="A286" s="14"/>
      <c r="B286" s="235"/>
      <c r="C286" s="236"/>
      <c r="D286" s="218" t="s">
        <v>156</v>
      </c>
      <c r="E286" s="237" t="s">
        <v>19</v>
      </c>
      <c r="F286" s="238" t="s">
        <v>175</v>
      </c>
      <c r="G286" s="236"/>
      <c r="H286" s="239">
        <v>3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5" t="s">
        <v>156</v>
      </c>
      <c r="AU286" s="245" t="s">
        <v>83</v>
      </c>
      <c r="AV286" s="14" t="s">
        <v>83</v>
      </c>
      <c r="AW286" s="14" t="s">
        <v>35</v>
      </c>
      <c r="AX286" s="14" t="s">
        <v>81</v>
      </c>
      <c r="AY286" s="245" t="s">
        <v>143</v>
      </c>
    </row>
    <row r="287" s="2" customFormat="1" ht="16.5" customHeight="1">
      <c r="A287" s="39"/>
      <c r="B287" s="40"/>
      <c r="C287" s="205" t="s">
        <v>369</v>
      </c>
      <c r="D287" s="205" t="s">
        <v>145</v>
      </c>
      <c r="E287" s="206" t="s">
        <v>370</v>
      </c>
      <c r="F287" s="207" t="s">
        <v>371</v>
      </c>
      <c r="G287" s="208" t="s">
        <v>185</v>
      </c>
      <c r="H287" s="209">
        <v>1</v>
      </c>
      <c r="I287" s="210"/>
      <c r="J287" s="211">
        <f>ROUND(I287*H287,2)</f>
        <v>0</v>
      </c>
      <c r="K287" s="207" t="s">
        <v>149</v>
      </c>
      <c r="L287" s="45"/>
      <c r="M287" s="212" t="s">
        <v>19</v>
      </c>
      <c r="N287" s="213" t="s">
        <v>44</v>
      </c>
      <c r="O287" s="85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150</v>
      </c>
      <c r="AT287" s="216" t="s">
        <v>145</v>
      </c>
      <c r="AU287" s="216" t="s">
        <v>83</v>
      </c>
      <c r="AY287" s="18" t="s">
        <v>143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81</v>
      </c>
      <c r="BK287" s="217">
        <f>ROUND(I287*H287,2)</f>
        <v>0</v>
      </c>
      <c r="BL287" s="18" t="s">
        <v>150</v>
      </c>
      <c r="BM287" s="216" t="s">
        <v>372</v>
      </c>
    </row>
    <row r="288" s="2" customFormat="1">
      <c r="A288" s="39"/>
      <c r="B288" s="40"/>
      <c r="C288" s="41"/>
      <c r="D288" s="218" t="s">
        <v>152</v>
      </c>
      <c r="E288" s="41"/>
      <c r="F288" s="219" t="s">
        <v>373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152</v>
      </c>
      <c r="AU288" s="18" t="s">
        <v>83</v>
      </c>
    </row>
    <row r="289" s="2" customFormat="1">
      <c r="A289" s="39"/>
      <c r="B289" s="40"/>
      <c r="C289" s="41"/>
      <c r="D289" s="223" t="s">
        <v>154</v>
      </c>
      <c r="E289" s="41"/>
      <c r="F289" s="224" t="s">
        <v>374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154</v>
      </c>
      <c r="AU289" s="18" t="s">
        <v>83</v>
      </c>
    </row>
    <row r="290" s="13" customFormat="1">
      <c r="A290" s="13"/>
      <c r="B290" s="225"/>
      <c r="C290" s="226"/>
      <c r="D290" s="218" t="s">
        <v>156</v>
      </c>
      <c r="E290" s="227" t="s">
        <v>19</v>
      </c>
      <c r="F290" s="228" t="s">
        <v>181</v>
      </c>
      <c r="G290" s="226"/>
      <c r="H290" s="227" t="s">
        <v>19</v>
      </c>
      <c r="I290" s="229"/>
      <c r="J290" s="226"/>
      <c r="K290" s="226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156</v>
      </c>
      <c r="AU290" s="234" t="s">
        <v>83</v>
      </c>
      <c r="AV290" s="13" t="s">
        <v>81</v>
      </c>
      <c r="AW290" s="13" t="s">
        <v>35</v>
      </c>
      <c r="AX290" s="13" t="s">
        <v>73</v>
      </c>
      <c r="AY290" s="234" t="s">
        <v>143</v>
      </c>
    </row>
    <row r="291" s="14" customFormat="1">
      <c r="A291" s="14"/>
      <c r="B291" s="235"/>
      <c r="C291" s="236"/>
      <c r="D291" s="218" t="s">
        <v>156</v>
      </c>
      <c r="E291" s="237" t="s">
        <v>19</v>
      </c>
      <c r="F291" s="238" t="s">
        <v>81</v>
      </c>
      <c r="G291" s="236"/>
      <c r="H291" s="239">
        <v>1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5" t="s">
        <v>156</v>
      </c>
      <c r="AU291" s="245" t="s">
        <v>83</v>
      </c>
      <c r="AV291" s="14" t="s">
        <v>83</v>
      </c>
      <c r="AW291" s="14" t="s">
        <v>35</v>
      </c>
      <c r="AX291" s="14" t="s">
        <v>81</v>
      </c>
      <c r="AY291" s="245" t="s">
        <v>143</v>
      </c>
    </row>
    <row r="292" s="2" customFormat="1" ht="16.5" customHeight="1">
      <c r="A292" s="39"/>
      <c r="B292" s="40"/>
      <c r="C292" s="205" t="s">
        <v>375</v>
      </c>
      <c r="D292" s="205" t="s">
        <v>145</v>
      </c>
      <c r="E292" s="206" t="s">
        <v>376</v>
      </c>
      <c r="F292" s="207" t="s">
        <v>377</v>
      </c>
      <c r="G292" s="208" t="s">
        <v>185</v>
      </c>
      <c r="H292" s="209">
        <v>346</v>
      </c>
      <c r="I292" s="210"/>
      <c r="J292" s="211">
        <f>ROUND(I292*H292,2)</f>
        <v>0</v>
      </c>
      <c r="K292" s="207" t="s">
        <v>149</v>
      </c>
      <c r="L292" s="45"/>
      <c r="M292" s="212" t="s">
        <v>19</v>
      </c>
      <c r="N292" s="213" t="s">
        <v>44</v>
      </c>
      <c r="O292" s="85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150</v>
      </c>
      <c r="AT292" s="216" t="s">
        <v>145</v>
      </c>
      <c r="AU292" s="216" t="s">
        <v>83</v>
      </c>
      <c r="AY292" s="18" t="s">
        <v>143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81</v>
      </c>
      <c r="BK292" s="217">
        <f>ROUND(I292*H292,2)</f>
        <v>0</v>
      </c>
      <c r="BL292" s="18" t="s">
        <v>150</v>
      </c>
      <c r="BM292" s="216" t="s">
        <v>378</v>
      </c>
    </row>
    <row r="293" s="2" customFormat="1">
      <c r="A293" s="39"/>
      <c r="B293" s="40"/>
      <c r="C293" s="41"/>
      <c r="D293" s="218" t="s">
        <v>152</v>
      </c>
      <c r="E293" s="41"/>
      <c r="F293" s="219" t="s">
        <v>379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152</v>
      </c>
      <c r="AU293" s="18" t="s">
        <v>83</v>
      </c>
    </row>
    <row r="294" s="2" customFormat="1">
      <c r="A294" s="39"/>
      <c r="B294" s="40"/>
      <c r="C294" s="41"/>
      <c r="D294" s="223" t="s">
        <v>154</v>
      </c>
      <c r="E294" s="41"/>
      <c r="F294" s="224" t="s">
        <v>380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154</v>
      </c>
      <c r="AU294" s="18" t="s">
        <v>83</v>
      </c>
    </row>
    <row r="295" s="13" customFormat="1">
      <c r="A295" s="13"/>
      <c r="B295" s="225"/>
      <c r="C295" s="226"/>
      <c r="D295" s="218" t="s">
        <v>156</v>
      </c>
      <c r="E295" s="227" t="s">
        <v>19</v>
      </c>
      <c r="F295" s="228" t="s">
        <v>181</v>
      </c>
      <c r="G295" s="226"/>
      <c r="H295" s="227" t="s">
        <v>19</v>
      </c>
      <c r="I295" s="229"/>
      <c r="J295" s="226"/>
      <c r="K295" s="226"/>
      <c r="L295" s="230"/>
      <c r="M295" s="231"/>
      <c r="N295" s="232"/>
      <c r="O295" s="232"/>
      <c r="P295" s="232"/>
      <c r="Q295" s="232"/>
      <c r="R295" s="232"/>
      <c r="S295" s="232"/>
      <c r="T295" s="23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4" t="s">
        <v>156</v>
      </c>
      <c r="AU295" s="234" t="s">
        <v>83</v>
      </c>
      <c r="AV295" s="13" t="s">
        <v>81</v>
      </c>
      <c r="AW295" s="13" t="s">
        <v>35</v>
      </c>
      <c r="AX295" s="13" t="s">
        <v>73</v>
      </c>
      <c r="AY295" s="234" t="s">
        <v>143</v>
      </c>
    </row>
    <row r="296" s="14" customFormat="1">
      <c r="A296" s="14"/>
      <c r="B296" s="235"/>
      <c r="C296" s="236"/>
      <c r="D296" s="218" t="s">
        <v>156</v>
      </c>
      <c r="E296" s="237" t="s">
        <v>19</v>
      </c>
      <c r="F296" s="238" t="s">
        <v>189</v>
      </c>
      <c r="G296" s="236"/>
      <c r="H296" s="239">
        <v>346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5" t="s">
        <v>156</v>
      </c>
      <c r="AU296" s="245" t="s">
        <v>83</v>
      </c>
      <c r="AV296" s="14" t="s">
        <v>83</v>
      </c>
      <c r="AW296" s="14" t="s">
        <v>35</v>
      </c>
      <c r="AX296" s="14" t="s">
        <v>81</v>
      </c>
      <c r="AY296" s="245" t="s">
        <v>143</v>
      </c>
    </row>
    <row r="297" s="2" customFormat="1" ht="16.5" customHeight="1">
      <c r="A297" s="39"/>
      <c r="B297" s="40"/>
      <c r="C297" s="205" t="s">
        <v>381</v>
      </c>
      <c r="D297" s="205" t="s">
        <v>145</v>
      </c>
      <c r="E297" s="206" t="s">
        <v>382</v>
      </c>
      <c r="F297" s="207" t="s">
        <v>383</v>
      </c>
      <c r="G297" s="208" t="s">
        <v>185</v>
      </c>
      <c r="H297" s="209">
        <v>27</v>
      </c>
      <c r="I297" s="210"/>
      <c r="J297" s="211">
        <f>ROUND(I297*H297,2)</f>
        <v>0</v>
      </c>
      <c r="K297" s="207" t="s">
        <v>149</v>
      </c>
      <c r="L297" s="45"/>
      <c r="M297" s="212" t="s">
        <v>19</v>
      </c>
      <c r="N297" s="213" t="s">
        <v>44</v>
      </c>
      <c r="O297" s="85"/>
      <c r="P297" s="214">
        <f>O297*H297</f>
        <v>0</v>
      </c>
      <c r="Q297" s="214">
        <v>0</v>
      </c>
      <c r="R297" s="214">
        <f>Q297*H297</f>
        <v>0</v>
      </c>
      <c r="S297" s="214">
        <v>0</v>
      </c>
      <c r="T297" s="21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6" t="s">
        <v>150</v>
      </c>
      <c r="AT297" s="216" t="s">
        <v>145</v>
      </c>
      <c r="AU297" s="216" t="s">
        <v>83</v>
      </c>
      <c r="AY297" s="18" t="s">
        <v>143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8" t="s">
        <v>81</v>
      </c>
      <c r="BK297" s="217">
        <f>ROUND(I297*H297,2)</f>
        <v>0</v>
      </c>
      <c r="BL297" s="18" t="s">
        <v>150</v>
      </c>
      <c r="BM297" s="216" t="s">
        <v>384</v>
      </c>
    </row>
    <row r="298" s="2" customFormat="1">
      <c r="A298" s="39"/>
      <c r="B298" s="40"/>
      <c r="C298" s="41"/>
      <c r="D298" s="218" t="s">
        <v>152</v>
      </c>
      <c r="E298" s="41"/>
      <c r="F298" s="219" t="s">
        <v>385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152</v>
      </c>
      <c r="AU298" s="18" t="s">
        <v>83</v>
      </c>
    </row>
    <row r="299" s="2" customFormat="1">
      <c r="A299" s="39"/>
      <c r="B299" s="40"/>
      <c r="C299" s="41"/>
      <c r="D299" s="223" t="s">
        <v>154</v>
      </c>
      <c r="E299" s="41"/>
      <c r="F299" s="224" t="s">
        <v>386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154</v>
      </c>
      <c r="AU299" s="18" t="s">
        <v>83</v>
      </c>
    </row>
    <row r="300" s="13" customFormat="1">
      <c r="A300" s="13"/>
      <c r="B300" s="225"/>
      <c r="C300" s="226"/>
      <c r="D300" s="218" t="s">
        <v>156</v>
      </c>
      <c r="E300" s="227" t="s">
        <v>19</v>
      </c>
      <c r="F300" s="228" t="s">
        <v>181</v>
      </c>
      <c r="G300" s="226"/>
      <c r="H300" s="227" t="s">
        <v>19</v>
      </c>
      <c r="I300" s="229"/>
      <c r="J300" s="226"/>
      <c r="K300" s="226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156</v>
      </c>
      <c r="AU300" s="234" t="s">
        <v>83</v>
      </c>
      <c r="AV300" s="13" t="s">
        <v>81</v>
      </c>
      <c r="AW300" s="13" t="s">
        <v>35</v>
      </c>
      <c r="AX300" s="13" t="s">
        <v>73</v>
      </c>
      <c r="AY300" s="234" t="s">
        <v>143</v>
      </c>
    </row>
    <row r="301" s="14" customFormat="1">
      <c r="A301" s="14"/>
      <c r="B301" s="235"/>
      <c r="C301" s="236"/>
      <c r="D301" s="218" t="s">
        <v>156</v>
      </c>
      <c r="E301" s="237" t="s">
        <v>19</v>
      </c>
      <c r="F301" s="238" t="s">
        <v>197</v>
      </c>
      <c r="G301" s="236"/>
      <c r="H301" s="239">
        <v>27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5" t="s">
        <v>156</v>
      </c>
      <c r="AU301" s="245" t="s">
        <v>83</v>
      </c>
      <c r="AV301" s="14" t="s">
        <v>83</v>
      </c>
      <c r="AW301" s="14" t="s">
        <v>35</v>
      </c>
      <c r="AX301" s="14" t="s">
        <v>81</v>
      </c>
      <c r="AY301" s="245" t="s">
        <v>143</v>
      </c>
    </row>
    <row r="302" s="2" customFormat="1" ht="16.5" customHeight="1">
      <c r="A302" s="39"/>
      <c r="B302" s="40"/>
      <c r="C302" s="205" t="s">
        <v>387</v>
      </c>
      <c r="D302" s="205" t="s">
        <v>145</v>
      </c>
      <c r="E302" s="206" t="s">
        <v>388</v>
      </c>
      <c r="F302" s="207" t="s">
        <v>389</v>
      </c>
      <c r="G302" s="208" t="s">
        <v>185</v>
      </c>
      <c r="H302" s="209">
        <v>3</v>
      </c>
      <c r="I302" s="210"/>
      <c r="J302" s="211">
        <f>ROUND(I302*H302,2)</f>
        <v>0</v>
      </c>
      <c r="K302" s="207" t="s">
        <v>149</v>
      </c>
      <c r="L302" s="45"/>
      <c r="M302" s="212" t="s">
        <v>19</v>
      </c>
      <c r="N302" s="213" t="s">
        <v>44</v>
      </c>
      <c r="O302" s="85"/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150</v>
      </c>
      <c r="AT302" s="216" t="s">
        <v>145</v>
      </c>
      <c r="AU302" s="216" t="s">
        <v>83</v>
      </c>
      <c r="AY302" s="18" t="s">
        <v>143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81</v>
      </c>
      <c r="BK302" s="217">
        <f>ROUND(I302*H302,2)</f>
        <v>0</v>
      </c>
      <c r="BL302" s="18" t="s">
        <v>150</v>
      </c>
      <c r="BM302" s="216" t="s">
        <v>390</v>
      </c>
    </row>
    <row r="303" s="2" customFormat="1">
      <c r="A303" s="39"/>
      <c r="B303" s="40"/>
      <c r="C303" s="41"/>
      <c r="D303" s="218" t="s">
        <v>152</v>
      </c>
      <c r="E303" s="41"/>
      <c r="F303" s="219" t="s">
        <v>391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152</v>
      </c>
      <c r="AU303" s="18" t="s">
        <v>83</v>
      </c>
    </row>
    <row r="304" s="2" customFormat="1">
      <c r="A304" s="39"/>
      <c r="B304" s="40"/>
      <c r="C304" s="41"/>
      <c r="D304" s="223" t="s">
        <v>154</v>
      </c>
      <c r="E304" s="41"/>
      <c r="F304" s="224" t="s">
        <v>392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154</v>
      </c>
      <c r="AU304" s="18" t="s">
        <v>83</v>
      </c>
    </row>
    <row r="305" s="13" customFormat="1">
      <c r="A305" s="13"/>
      <c r="B305" s="225"/>
      <c r="C305" s="226"/>
      <c r="D305" s="218" t="s">
        <v>156</v>
      </c>
      <c r="E305" s="227" t="s">
        <v>19</v>
      </c>
      <c r="F305" s="228" t="s">
        <v>181</v>
      </c>
      <c r="G305" s="226"/>
      <c r="H305" s="227" t="s">
        <v>19</v>
      </c>
      <c r="I305" s="229"/>
      <c r="J305" s="226"/>
      <c r="K305" s="226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156</v>
      </c>
      <c r="AU305" s="234" t="s">
        <v>83</v>
      </c>
      <c r="AV305" s="13" t="s">
        <v>81</v>
      </c>
      <c r="AW305" s="13" t="s">
        <v>35</v>
      </c>
      <c r="AX305" s="13" t="s">
        <v>73</v>
      </c>
      <c r="AY305" s="234" t="s">
        <v>143</v>
      </c>
    </row>
    <row r="306" s="14" customFormat="1">
      <c r="A306" s="14"/>
      <c r="B306" s="235"/>
      <c r="C306" s="236"/>
      <c r="D306" s="218" t="s">
        <v>156</v>
      </c>
      <c r="E306" s="237" t="s">
        <v>19</v>
      </c>
      <c r="F306" s="238" t="s">
        <v>175</v>
      </c>
      <c r="G306" s="236"/>
      <c r="H306" s="239">
        <v>3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5" t="s">
        <v>156</v>
      </c>
      <c r="AU306" s="245" t="s">
        <v>83</v>
      </c>
      <c r="AV306" s="14" t="s">
        <v>83</v>
      </c>
      <c r="AW306" s="14" t="s">
        <v>35</v>
      </c>
      <c r="AX306" s="14" t="s">
        <v>81</v>
      </c>
      <c r="AY306" s="245" t="s">
        <v>143</v>
      </c>
    </row>
    <row r="307" s="2" customFormat="1" ht="16.5" customHeight="1">
      <c r="A307" s="39"/>
      <c r="B307" s="40"/>
      <c r="C307" s="205" t="s">
        <v>393</v>
      </c>
      <c r="D307" s="205" t="s">
        <v>145</v>
      </c>
      <c r="E307" s="206" t="s">
        <v>394</v>
      </c>
      <c r="F307" s="207" t="s">
        <v>395</v>
      </c>
      <c r="G307" s="208" t="s">
        <v>185</v>
      </c>
      <c r="H307" s="209">
        <v>1</v>
      </c>
      <c r="I307" s="210"/>
      <c r="J307" s="211">
        <f>ROUND(I307*H307,2)</f>
        <v>0</v>
      </c>
      <c r="K307" s="207" t="s">
        <v>149</v>
      </c>
      <c r="L307" s="45"/>
      <c r="M307" s="212" t="s">
        <v>19</v>
      </c>
      <c r="N307" s="213" t="s">
        <v>44</v>
      </c>
      <c r="O307" s="85"/>
      <c r="P307" s="214">
        <f>O307*H307</f>
        <v>0</v>
      </c>
      <c r="Q307" s="214">
        <v>0</v>
      </c>
      <c r="R307" s="214">
        <f>Q307*H307</f>
        <v>0</v>
      </c>
      <c r="S307" s="214">
        <v>0</v>
      </c>
      <c r="T307" s="21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6" t="s">
        <v>150</v>
      </c>
      <c r="AT307" s="216" t="s">
        <v>145</v>
      </c>
      <c r="AU307" s="216" t="s">
        <v>83</v>
      </c>
      <c r="AY307" s="18" t="s">
        <v>143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8" t="s">
        <v>81</v>
      </c>
      <c r="BK307" s="217">
        <f>ROUND(I307*H307,2)</f>
        <v>0</v>
      </c>
      <c r="BL307" s="18" t="s">
        <v>150</v>
      </c>
      <c r="BM307" s="216" t="s">
        <v>396</v>
      </c>
    </row>
    <row r="308" s="2" customFormat="1">
      <c r="A308" s="39"/>
      <c r="B308" s="40"/>
      <c r="C308" s="41"/>
      <c r="D308" s="218" t="s">
        <v>152</v>
      </c>
      <c r="E308" s="41"/>
      <c r="F308" s="219" t="s">
        <v>397</v>
      </c>
      <c r="G308" s="41"/>
      <c r="H308" s="41"/>
      <c r="I308" s="220"/>
      <c r="J308" s="41"/>
      <c r="K308" s="41"/>
      <c r="L308" s="45"/>
      <c r="M308" s="221"/>
      <c r="N308" s="222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152</v>
      </c>
      <c r="AU308" s="18" t="s">
        <v>83</v>
      </c>
    </row>
    <row r="309" s="2" customFormat="1">
      <c r="A309" s="39"/>
      <c r="B309" s="40"/>
      <c r="C309" s="41"/>
      <c r="D309" s="223" t="s">
        <v>154</v>
      </c>
      <c r="E309" s="41"/>
      <c r="F309" s="224" t="s">
        <v>398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154</v>
      </c>
      <c r="AU309" s="18" t="s">
        <v>83</v>
      </c>
    </row>
    <row r="310" s="13" customFormat="1">
      <c r="A310" s="13"/>
      <c r="B310" s="225"/>
      <c r="C310" s="226"/>
      <c r="D310" s="218" t="s">
        <v>156</v>
      </c>
      <c r="E310" s="227" t="s">
        <v>19</v>
      </c>
      <c r="F310" s="228" t="s">
        <v>181</v>
      </c>
      <c r="G310" s="226"/>
      <c r="H310" s="227" t="s">
        <v>19</v>
      </c>
      <c r="I310" s="229"/>
      <c r="J310" s="226"/>
      <c r="K310" s="226"/>
      <c r="L310" s="230"/>
      <c r="M310" s="231"/>
      <c r="N310" s="232"/>
      <c r="O310" s="232"/>
      <c r="P310" s="232"/>
      <c r="Q310" s="232"/>
      <c r="R310" s="232"/>
      <c r="S310" s="232"/>
      <c r="T310" s="23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4" t="s">
        <v>156</v>
      </c>
      <c r="AU310" s="234" t="s">
        <v>83</v>
      </c>
      <c r="AV310" s="13" t="s">
        <v>81</v>
      </c>
      <c r="AW310" s="13" t="s">
        <v>35</v>
      </c>
      <c r="AX310" s="13" t="s">
        <v>73</v>
      </c>
      <c r="AY310" s="234" t="s">
        <v>143</v>
      </c>
    </row>
    <row r="311" s="14" customFormat="1">
      <c r="A311" s="14"/>
      <c r="B311" s="235"/>
      <c r="C311" s="236"/>
      <c r="D311" s="218" t="s">
        <v>156</v>
      </c>
      <c r="E311" s="237" t="s">
        <v>19</v>
      </c>
      <c r="F311" s="238" t="s">
        <v>81</v>
      </c>
      <c r="G311" s="236"/>
      <c r="H311" s="239">
        <v>1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5" t="s">
        <v>156</v>
      </c>
      <c r="AU311" s="245" t="s">
        <v>83</v>
      </c>
      <c r="AV311" s="14" t="s">
        <v>83</v>
      </c>
      <c r="AW311" s="14" t="s">
        <v>35</v>
      </c>
      <c r="AX311" s="14" t="s">
        <v>81</v>
      </c>
      <c r="AY311" s="245" t="s">
        <v>143</v>
      </c>
    </row>
    <row r="312" s="2" customFormat="1" ht="16.5" customHeight="1">
      <c r="A312" s="39"/>
      <c r="B312" s="40"/>
      <c r="C312" s="205" t="s">
        <v>399</v>
      </c>
      <c r="D312" s="205" t="s">
        <v>145</v>
      </c>
      <c r="E312" s="206" t="s">
        <v>400</v>
      </c>
      <c r="F312" s="207" t="s">
        <v>401</v>
      </c>
      <c r="G312" s="208" t="s">
        <v>185</v>
      </c>
      <c r="H312" s="209">
        <v>1</v>
      </c>
      <c r="I312" s="210"/>
      <c r="J312" s="211">
        <f>ROUND(I312*H312,2)</f>
        <v>0</v>
      </c>
      <c r="K312" s="207" t="s">
        <v>149</v>
      </c>
      <c r="L312" s="45"/>
      <c r="M312" s="212" t="s">
        <v>19</v>
      </c>
      <c r="N312" s="213" t="s">
        <v>44</v>
      </c>
      <c r="O312" s="85"/>
      <c r="P312" s="214">
        <f>O312*H312</f>
        <v>0</v>
      </c>
      <c r="Q312" s="214">
        <v>0</v>
      </c>
      <c r="R312" s="214">
        <f>Q312*H312</f>
        <v>0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150</v>
      </c>
      <c r="AT312" s="216" t="s">
        <v>145</v>
      </c>
      <c r="AU312" s="216" t="s">
        <v>83</v>
      </c>
      <c r="AY312" s="18" t="s">
        <v>143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81</v>
      </c>
      <c r="BK312" s="217">
        <f>ROUND(I312*H312,2)</f>
        <v>0</v>
      </c>
      <c r="BL312" s="18" t="s">
        <v>150</v>
      </c>
      <c r="BM312" s="216" t="s">
        <v>402</v>
      </c>
    </row>
    <row r="313" s="2" customFormat="1">
      <c r="A313" s="39"/>
      <c r="B313" s="40"/>
      <c r="C313" s="41"/>
      <c r="D313" s="218" t="s">
        <v>152</v>
      </c>
      <c r="E313" s="41"/>
      <c r="F313" s="219" t="s">
        <v>403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152</v>
      </c>
      <c r="AU313" s="18" t="s">
        <v>83</v>
      </c>
    </row>
    <row r="314" s="2" customFormat="1">
      <c r="A314" s="39"/>
      <c r="B314" s="40"/>
      <c r="C314" s="41"/>
      <c r="D314" s="223" t="s">
        <v>154</v>
      </c>
      <c r="E314" s="41"/>
      <c r="F314" s="224" t="s">
        <v>404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154</v>
      </c>
      <c r="AU314" s="18" t="s">
        <v>83</v>
      </c>
    </row>
    <row r="315" s="13" customFormat="1">
      <c r="A315" s="13"/>
      <c r="B315" s="225"/>
      <c r="C315" s="226"/>
      <c r="D315" s="218" t="s">
        <v>156</v>
      </c>
      <c r="E315" s="227" t="s">
        <v>19</v>
      </c>
      <c r="F315" s="228" t="s">
        <v>181</v>
      </c>
      <c r="G315" s="226"/>
      <c r="H315" s="227" t="s">
        <v>19</v>
      </c>
      <c r="I315" s="229"/>
      <c r="J315" s="226"/>
      <c r="K315" s="226"/>
      <c r="L315" s="230"/>
      <c r="M315" s="231"/>
      <c r="N315" s="232"/>
      <c r="O315" s="232"/>
      <c r="P315" s="232"/>
      <c r="Q315" s="232"/>
      <c r="R315" s="232"/>
      <c r="S315" s="232"/>
      <c r="T315" s="23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4" t="s">
        <v>156</v>
      </c>
      <c r="AU315" s="234" t="s">
        <v>83</v>
      </c>
      <c r="AV315" s="13" t="s">
        <v>81</v>
      </c>
      <c r="AW315" s="13" t="s">
        <v>35</v>
      </c>
      <c r="AX315" s="13" t="s">
        <v>73</v>
      </c>
      <c r="AY315" s="234" t="s">
        <v>143</v>
      </c>
    </row>
    <row r="316" s="14" customFormat="1">
      <c r="A316" s="14"/>
      <c r="B316" s="235"/>
      <c r="C316" s="236"/>
      <c r="D316" s="218" t="s">
        <v>156</v>
      </c>
      <c r="E316" s="237" t="s">
        <v>19</v>
      </c>
      <c r="F316" s="238" t="s">
        <v>81</v>
      </c>
      <c r="G316" s="236"/>
      <c r="H316" s="239">
        <v>1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5" t="s">
        <v>156</v>
      </c>
      <c r="AU316" s="245" t="s">
        <v>83</v>
      </c>
      <c r="AV316" s="14" t="s">
        <v>83</v>
      </c>
      <c r="AW316" s="14" t="s">
        <v>35</v>
      </c>
      <c r="AX316" s="14" t="s">
        <v>81</v>
      </c>
      <c r="AY316" s="245" t="s">
        <v>143</v>
      </c>
    </row>
    <row r="317" s="2" customFormat="1" ht="16.5" customHeight="1">
      <c r="A317" s="39"/>
      <c r="B317" s="40"/>
      <c r="C317" s="205" t="s">
        <v>405</v>
      </c>
      <c r="D317" s="205" t="s">
        <v>145</v>
      </c>
      <c r="E317" s="206" t="s">
        <v>406</v>
      </c>
      <c r="F317" s="207" t="s">
        <v>407</v>
      </c>
      <c r="G317" s="208" t="s">
        <v>185</v>
      </c>
      <c r="H317" s="209">
        <v>1</v>
      </c>
      <c r="I317" s="210"/>
      <c r="J317" s="211">
        <f>ROUND(I317*H317,2)</f>
        <v>0</v>
      </c>
      <c r="K317" s="207" t="s">
        <v>149</v>
      </c>
      <c r="L317" s="45"/>
      <c r="M317" s="212" t="s">
        <v>19</v>
      </c>
      <c r="N317" s="213" t="s">
        <v>44</v>
      </c>
      <c r="O317" s="85"/>
      <c r="P317" s="214">
        <f>O317*H317</f>
        <v>0</v>
      </c>
      <c r="Q317" s="214">
        <v>0</v>
      </c>
      <c r="R317" s="214">
        <f>Q317*H317</f>
        <v>0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150</v>
      </c>
      <c r="AT317" s="216" t="s">
        <v>145</v>
      </c>
      <c r="AU317" s="216" t="s">
        <v>83</v>
      </c>
      <c r="AY317" s="18" t="s">
        <v>143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81</v>
      </c>
      <c r="BK317" s="217">
        <f>ROUND(I317*H317,2)</f>
        <v>0</v>
      </c>
      <c r="BL317" s="18" t="s">
        <v>150</v>
      </c>
      <c r="BM317" s="216" t="s">
        <v>408</v>
      </c>
    </row>
    <row r="318" s="2" customFormat="1">
      <c r="A318" s="39"/>
      <c r="B318" s="40"/>
      <c r="C318" s="41"/>
      <c r="D318" s="218" t="s">
        <v>152</v>
      </c>
      <c r="E318" s="41"/>
      <c r="F318" s="219" t="s">
        <v>409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152</v>
      </c>
      <c r="AU318" s="18" t="s">
        <v>83</v>
      </c>
    </row>
    <row r="319" s="2" customFormat="1">
      <c r="A319" s="39"/>
      <c r="B319" s="40"/>
      <c r="C319" s="41"/>
      <c r="D319" s="223" t="s">
        <v>154</v>
      </c>
      <c r="E319" s="41"/>
      <c r="F319" s="224" t="s">
        <v>410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154</v>
      </c>
      <c r="AU319" s="18" t="s">
        <v>83</v>
      </c>
    </row>
    <row r="320" s="13" customFormat="1">
      <c r="A320" s="13"/>
      <c r="B320" s="225"/>
      <c r="C320" s="226"/>
      <c r="D320" s="218" t="s">
        <v>156</v>
      </c>
      <c r="E320" s="227" t="s">
        <v>19</v>
      </c>
      <c r="F320" s="228" t="s">
        <v>181</v>
      </c>
      <c r="G320" s="226"/>
      <c r="H320" s="227" t="s">
        <v>19</v>
      </c>
      <c r="I320" s="229"/>
      <c r="J320" s="226"/>
      <c r="K320" s="226"/>
      <c r="L320" s="230"/>
      <c r="M320" s="231"/>
      <c r="N320" s="232"/>
      <c r="O320" s="232"/>
      <c r="P320" s="232"/>
      <c r="Q320" s="232"/>
      <c r="R320" s="232"/>
      <c r="S320" s="232"/>
      <c r="T320" s="23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4" t="s">
        <v>156</v>
      </c>
      <c r="AU320" s="234" t="s">
        <v>83</v>
      </c>
      <c r="AV320" s="13" t="s">
        <v>81</v>
      </c>
      <c r="AW320" s="13" t="s">
        <v>35</v>
      </c>
      <c r="AX320" s="13" t="s">
        <v>73</v>
      </c>
      <c r="AY320" s="234" t="s">
        <v>143</v>
      </c>
    </row>
    <row r="321" s="14" customFormat="1">
      <c r="A321" s="14"/>
      <c r="B321" s="235"/>
      <c r="C321" s="236"/>
      <c r="D321" s="218" t="s">
        <v>156</v>
      </c>
      <c r="E321" s="237" t="s">
        <v>19</v>
      </c>
      <c r="F321" s="238" t="s">
        <v>81</v>
      </c>
      <c r="G321" s="236"/>
      <c r="H321" s="239">
        <v>1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5" t="s">
        <v>156</v>
      </c>
      <c r="AU321" s="245" t="s">
        <v>83</v>
      </c>
      <c r="AV321" s="14" t="s">
        <v>83</v>
      </c>
      <c r="AW321" s="14" t="s">
        <v>35</v>
      </c>
      <c r="AX321" s="14" t="s">
        <v>81</v>
      </c>
      <c r="AY321" s="245" t="s">
        <v>143</v>
      </c>
    </row>
    <row r="322" s="2" customFormat="1" ht="21.75" customHeight="1">
      <c r="A322" s="39"/>
      <c r="B322" s="40"/>
      <c r="C322" s="205" t="s">
        <v>411</v>
      </c>
      <c r="D322" s="205" t="s">
        <v>145</v>
      </c>
      <c r="E322" s="206" t="s">
        <v>412</v>
      </c>
      <c r="F322" s="207" t="s">
        <v>413</v>
      </c>
      <c r="G322" s="208" t="s">
        <v>315</v>
      </c>
      <c r="H322" s="209">
        <v>1435</v>
      </c>
      <c r="I322" s="210"/>
      <c r="J322" s="211">
        <f>ROUND(I322*H322,2)</f>
        <v>0</v>
      </c>
      <c r="K322" s="207" t="s">
        <v>149</v>
      </c>
      <c r="L322" s="45"/>
      <c r="M322" s="212" t="s">
        <v>19</v>
      </c>
      <c r="N322" s="213" t="s">
        <v>44</v>
      </c>
      <c r="O322" s="85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150</v>
      </c>
      <c r="AT322" s="216" t="s">
        <v>145</v>
      </c>
      <c r="AU322" s="216" t="s">
        <v>83</v>
      </c>
      <c r="AY322" s="18" t="s">
        <v>143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81</v>
      </c>
      <c r="BK322" s="217">
        <f>ROUND(I322*H322,2)</f>
        <v>0</v>
      </c>
      <c r="BL322" s="18" t="s">
        <v>150</v>
      </c>
      <c r="BM322" s="216" t="s">
        <v>414</v>
      </c>
    </row>
    <row r="323" s="2" customFormat="1">
      <c r="A323" s="39"/>
      <c r="B323" s="40"/>
      <c r="C323" s="41"/>
      <c r="D323" s="218" t="s">
        <v>152</v>
      </c>
      <c r="E323" s="41"/>
      <c r="F323" s="219" t="s">
        <v>415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152</v>
      </c>
      <c r="AU323" s="18" t="s">
        <v>83</v>
      </c>
    </row>
    <row r="324" s="2" customFormat="1">
      <c r="A324" s="39"/>
      <c r="B324" s="40"/>
      <c r="C324" s="41"/>
      <c r="D324" s="223" t="s">
        <v>154</v>
      </c>
      <c r="E324" s="41"/>
      <c r="F324" s="224" t="s">
        <v>416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154</v>
      </c>
      <c r="AU324" s="18" t="s">
        <v>83</v>
      </c>
    </row>
    <row r="325" s="13" customFormat="1">
      <c r="A325" s="13"/>
      <c r="B325" s="225"/>
      <c r="C325" s="226"/>
      <c r="D325" s="218" t="s">
        <v>156</v>
      </c>
      <c r="E325" s="227" t="s">
        <v>19</v>
      </c>
      <c r="F325" s="228" t="s">
        <v>157</v>
      </c>
      <c r="G325" s="226"/>
      <c r="H325" s="227" t="s">
        <v>19</v>
      </c>
      <c r="I325" s="229"/>
      <c r="J325" s="226"/>
      <c r="K325" s="226"/>
      <c r="L325" s="230"/>
      <c r="M325" s="231"/>
      <c r="N325" s="232"/>
      <c r="O325" s="232"/>
      <c r="P325" s="232"/>
      <c r="Q325" s="232"/>
      <c r="R325" s="232"/>
      <c r="S325" s="232"/>
      <c r="T325" s="23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4" t="s">
        <v>156</v>
      </c>
      <c r="AU325" s="234" t="s">
        <v>83</v>
      </c>
      <c r="AV325" s="13" t="s">
        <v>81</v>
      </c>
      <c r="AW325" s="13" t="s">
        <v>35</v>
      </c>
      <c r="AX325" s="13" t="s">
        <v>73</v>
      </c>
      <c r="AY325" s="234" t="s">
        <v>143</v>
      </c>
    </row>
    <row r="326" s="13" customFormat="1">
      <c r="A326" s="13"/>
      <c r="B326" s="225"/>
      <c r="C326" s="226"/>
      <c r="D326" s="218" t="s">
        <v>156</v>
      </c>
      <c r="E326" s="227" t="s">
        <v>19</v>
      </c>
      <c r="F326" s="228" t="s">
        <v>417</v>
      </c>
      <c r="G326" s="226"/>
      <c r="H326" s="227" t="s">
        <v>19</v>
      </c>
      <c r="I326" s="229"/>
      <c r="J326" s="226"/>
      <c r="K326" s="226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156</v>
      </c>
      <c r="AU326" s="234" t="s">
        <v>83</v>
      </c>
      <c r="AV326" s="13" t="s">
        <v>81</v>
      </c>
      <c r="AW326" s="13" t="s">
        <v>35</v>
      </c>
      <c r="AX326" s="13" t="s">
        <v>73</v>
      </c>
      <c r="AY326" s="234" t="s">
        <v>143</v>
      </c>
    </row>
    <row r="327" s="13" customFormat="1">
      <c r="A327" s="13"/>
      <c r="B327" s="225"/>
      <c r="C327" s="226"/>
      <c r="D327" s="218" t="s">
        <v>156</v>
      </c>
      <c r="E327" s="227" t="s">
        <v>19</v>
      </c>
      <c r="F327" s="228" t="s">
        <v>418</v>
      </c>
      <c r="G327" s="226"/>
      <c r="H327" s="227" t="s">
        <v>19</v>
      </c>
      <c r="I327" s="229"/>
      <c r="J327" s="226"/>
      <c r="K327" s="226"/>
      <c r="L327" s="230"/>
      <c r="M327" s="231"/>
      <c r="N327" s="232"/>
      <c r="O327" s="232"/>
      <c r="P327" s="232"/>
      <c r="Q327" s="232"/>
      <c r="R327" s="232"/>
      <c r="S327" s="232"/>
      <c r="T327" s="23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4" t="s">
        <v>156</v>
      </c>
      <c r="AU327" s="234" t="s">
        <v>83</v>
      </c>
      <c r="AV327" s="13" t="s">
        <v>81</v>
      </c>
      <c r="AW327" s="13" t="s">
        <v>35</v>
      </c>
      <c r="AX327" s="13" t="s">
        <v>73</v>
      </c>
      <c r="AY327" s="234" t="s">
        <v>143</v>
      </c>
    </row>
    <row r="328" s="14" customFormat="1">
      <c r="A328" s="14"/>
      <c r="B328" s="235"/>
      <c r="C328" s="236"/>
      <c r="D328" s="218" t="s">
        <v>156</v>
      </c>
      <c r="E328" s="237" t="s">
        <v>19</v>
      </c>
      <c r="F328" s="238" t="s">
        <v>419</v>
      </c>
      <c r="G328" s="236"/>
      <c r="H328" s="239">
        <v>292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5" t="s">
        <v>156</v>
      </c>
      <c r="AU328" s="245" t="s">
        <v>83</v>
      </c>
      <c r="AV328" s="14" t="s">
        <v>83</v>
      </c>
      <c r="AW328" s="14" t="s">
        <v>35</v>
      </c>
      <c r="AX328" s="14" t="s">
        <v>73</v>
      </c>
      <c r="AY328" s="245" t="s">
        <v>143</v>
      </c>
    </row>
    <row r="329" s="13" customFormat="1">
      <c r="A329" s="13"/>
      <c r="B329" s="225"/>
      <c r="C329" s="226"/>
      <c r="D329" s="218" t="s">
        <v>156</v>
      </c>
      <c r="E329" s="227" t="s">
        <v>19</v>
      </c>
      <c r="F329" s="228" t="s">
        <v>420</v>
      </c>
      <c r="G329" s="226"/>
      <c r="H329" s="227" t="s">
        <v>19</v>
      </c>
      <c r="I329" s="229"/>
      <c r="J329" s="226"/>
      <c r="K329" s="226"/>
      <c r="L329" s="230"/>
      <c r="M329" s="231"/>
      <c r="N329" s="232"/>
      <c r="O329" s="232"/>
      <c r="P329" s="232"/>
      <c r="Q329" s="232"/>
      <c r="R329" s="232"/>
      <c r="S329" s="232"/>
      <c r="T329" s="23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4" t="s">
        <v>156</v>
      </c>
      <c r="AU329" s="234" t="s">
        <v>83</v>
      </c>
      <c r="AV329" s="13" t="s">
        <v>81</v>
      </c>
      <c r="AW329" s="13" t="s">
        <v>35</v>
      </c>
      <c r="AX329" s="13" t="s">
        <v>73</v>
      </c>
      <c r="AY329" s="234" t="s">
        <v>143</v>
      </c>
    </row>
    <row r="330" s="14" customFormat="1">
      <c r="A330" s="14"/>
      <c r="B330" s="235"/>
      <c r="C330" s="236"/>
      <c r="D330" s="218" t="s">
        <v>156</v>
      </c>
      <c r="E330" s="237" t="s">
        <v>19</v>
      </c>
      <c r="F330" s="238" t="s">
        <v>421</v>
      </c>
      <c r="G330" s="236"/>
      <c r="H330" s="239">
        <v>425.5</v>
      </c>
      <c r="I330" s="240"/>
      <c r="J330" s="236"/>
      <c r="K330" s="236"/>
      <c r="L330" s="241"/>
      <c r="M330" s="242"/>
      <c r="N330" s="243"/>
      <c r="O330" s="243"/>
      <c r="P330" s="243"/>
      <c r="Q330" s="243"/>
      <c r="R330" s="243"/>
      <c r="S330" s="243"/>
      <c r="T330" s="24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5" t="s">
        <v>156</v>
      </c>
      <c r="AU330" s="245" t="s">
        <v>83</v>
      </c>
      <c r="AV330" s="14" t="s">
        <v>83</v>
      </c>
      <c r="AW330" s="14" t="s">
        <v>35</v>
      </c>
      <c r="AX330" s="14" t="s">
        <v>73</v>
      </c>
      <c r="AY330" s="245" t="s">
        <v>143</v>
      </c>
    </row>
    <row r="331" s="13" customFormat="1">
      <c r="A331" s="13"/>
      <c r="B331" s="225"/>
      <c r="C331" s="226"/>
      <c r="D331" s="218" t="s">
        <v>156</v>
      </c>
      <c r="E331" s="227" t="s">
        <v>19</v>
      </c>
      <c r="F331" s="228" t="s">
        <v>422</v>
      </c>
      <c r="G331" s="226"/>
      <c r="H331" s="227" t="s">
        <v>19</v>
      </c>
      <c r="I331" s="229"/>
      <c r="J331" s="226"/>
      <c r="K331" s="226"/>
      <c r="L331" s="230"/>
      <c r="M331" s="231"/>
      <c r="N331" s="232"/>
      <c r="O331" s="232"/>
      <c r="P331" s="232"/>
      <c r="Q331" s="232"/>
      <c r="R331" s="232"/>
      <c r="S331" s="232"/>
      <c r="T331" s="23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4" t="s">
        <v>156</v>
      </c>
      <c r="AU331" s="234" t="s">
        <v>83</v>
      </c>
      <c r="AV331" s="13" t="s">
        <v>81</v>
      </c>
      <c r="AW331" s="13" t="s">
        <v>35</v>
      </c>
      <c r="AX331" s="13" t="s">
        <v>73</v>
      </c>
      <c r="AY331" s="234" t="s">
        <v>143</v>
      </c>
    </row>
    <row r="332" s="13" customFormat="1">
      <c r="A332" s="13"/>
      <c r="B332" s="225"/>
      <c r="C332" s="226"/>
      <c r="D332" s="218" t="s">
        <v>156</v>
      </c>
      <c r="E332" s="227" t="s">
        <v>19</v>
      </c>
      <c r="F332" s="228" t="s">
        <v>418</v>
      </c>
      <c r="G332" s="226"/>
      <c r="H332" s="227" t="s">
        <v>19</v>
      </c>
      <c r="I332" s="229"/>
      <c r="J332" s="226"/>
      <c r="K332" s="226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156</v>
      </c>
      <c r="AU332" s="234" t="s">
        <v>83</v>
      </c>
      <c r="AV332" s="13" t="s">
        <v>81</v>
      </c>
      <c r="AW332" s="13" t="s">
        <v>35</v>
      </c>
      <c r="AX332" s="13" t="s">
        <v>73</v>
      </c>
      <c r="AY332" s="234" t="s">
        <v>143</v>
      </c>
    </row>
    <row r="333" s="14" customFormat="1">
      <c r="A333" s="14"/>
      <c r="B333" s="235"/>
      <c r="C333" s="236"/>
      <c r="D333" s="218" t="s">
        <v>156</v>
      </c>
      <c r="E333" s="237" t="s">
        <v>19</v>
      </c>
      <c r="F333" s="238" t="s">
        <v>419</v>
      </c>
      <c r="G333" s="236"/>
      <c r="H333" s="239">
        <v>292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5" t="s">
        <v>156</v>
      </c>
      <c r="AU333" s="245" t="s">
        <v>83</v>
      </c>
      <c r="AV333" s="14" t="s">
        <v>83</v>
      </c>
      <c r="AW333" s="14" t="s">
        <v>35</v>
      </c>
      <c r="AX333" s="14" t="s">
        <v>73</v>
      </c>
      <c r="AY333" s="245" t="s">
        <v>143</v>
      </c>
    </row>
    <row r="334" s="13" customFormat="1">
      <c r="A334" s="13"/>
      <c r="B334" s="225"/>
      <c r="C334" s="226"/>
      <c r="D334" s="218" t="s">
        <v>156</v>
      </c>
      <c r="E334" s="227" t="s">
        <v>19</v>
      </c>
      <c r="F334" s="228" t="s">
        <v>423</v>
      </c>
      <c r="G334" s="226"/>
      <c r="H334" s="227" t="s">
        <v>19</v>
      </c>
      <c r="I334" s="229"/>
      <c r="J334" s="226"/>
      <c r="K334" s="226"/>
      <c r="L334" s="230"/>
      <c r="M334" s="231"/>
      <c r="N334" s="232"/>
      <c r="O334" s="232"/>
      <c r="P334" s="232"/>
      <c r="Q334" s="232"/>
      <c r="R334" s="232"/>
      <c r="S334" s="232"/>
      <c r="T334" s="23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4" t="s">
        <v>156</v>
      </c>
      <c r="AU334" s="234" t="s">
        <v>83</v>
      </c>
      <c r="AV334" s="13" t="s">
        <v>81</v>
      </c>
      <c r="AW334" s="13" t="s">
        <v>35</v>
      </c>
      <c r="AX334" s="13" t="s">
        <v>73</v>
      </c>
      <c r="AY334" s="234" t="s">
        <v>143</v>
      </c>
    </row>
    <row r="335" s="14" customFormat="1">
      <c r="A335" s="14"/>
      <c r="B335" s="235"/>
      <c r="C335" s="236"/>
      <c r="D335" s="218" t="s">
        <v>156</v>
      </c>
      <c r="E335" s="237" t="s">
        <v>19</v>
      </c>
      <c r="F335" s="238" t="s">
        <v>421</v>
      </c>
      <c r="G335" s="236"/>
      <c r="H335" s="239">
        <v>425.5</v>
      </c>
      <c r="I335" s="240"/>
      <c r="J335" s="236"/>
      <c r="K335" s="236"/>
      <c r="L335" s="241"/>
      <c r="M335" s="242"/>
      <c r="N335" s="243"/>
      <c r="O335" s="243"/>
      <c r="P335" s="243"/>
      <c r="Q335" s="243"/>
      <c r="R335" s="243"/>
      <c r="S335" s="243"/>
      <c r="T335" s="24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5" t="s">
        <v>156</v>
      </c>
      <c r="AU335" s="245" t="s">
        <v>83</v>
      </c>
      <c r="AV335" s="14" t="s">
        <v>83</v>
      </c>
      <c r="AW335" s="14" t="s">
        <v>35</v>
      </c>
      <c r="AX335" s="14" t="s">
        <v>73</v>
      </c>
      <c r="AY335" s="245" t="s">
        <v>143</v>
      </c>
    </row>
    <row r="336" s="15" customFormat="1">
      <c r="A336" s="15"/>
      <c r="B336" s="246"/>
      <c r="C336" s="247"/>
      <c r="D336" s="218" t="s">
        <v>156</v>
      </c>
      <c r="E336" s="248" t="s">
        <v>19</v>
      </c>
      <c r="F336" s="249" t="s">
        <v>174</v>
      </c>
      <c r="G336" s="247"/>
      <c r="H336" s="250">
        <v>1435</v>
      </c>
      <c r="I336" s="251"/>
      <c r="J336" s="247"/>
      <c r="K336" s="247"/>
      <c r="L336" s="252"/>
      <c r="M336" s="253"/>
      <c r="N336" s="254"/>
      <c r="O336" s="254"/>
      <c r="P336" s="254"/>
      <c r="Q336" s="254"/>
      <c r="R336" s="254"/>
      <c r="S336" s="254"/>
      <c r="T336" s="25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56" t="s">
        <v>156</v>
      </c>
      <c r="AU336" s="256" t="s">
        <v>83</v>
      </c>
      <c r="AV336" s="15" t="s">
        <v>150</v>
      </c>
      <c r="AW336" s="15" t="s">
        <v>35</v>
      </c>
      <c r="AX336" s="15" t="s">
        <v>81</v>
      </c>
      <c r="AY336" s="256" t="s">
        <v>143</v>
      </c>
    </row>
    <row r="337" s="2" customFormat="1" ht="21.75" customHeight="1">
      <c r="A337" s="39"/>
      <c r="B337" s="40"/>
      <c r="C337" s="205" t="s">
        <v>424</v>
      </c>
      <c r="D337" s="205" t="s">
        <v>145</v>
      </c>
      <c r="E337" s="206" t="s">
        <v>425</v>
      </c>
      <c r="F337" s="207" t="s">
        <v>426</v>
      </c>
      <c r="G337" s="208" t="s">
        <v>315</v>
      </c>
      <c r="H337" s="209">
        <v>3004.1199999999999</v>
      </c>
      <c r="I337" s="210"/>
      <c r="J337" s="211">
        <f>ROUND(I337*H337,2)</f>
        <v>0</v>
      </c>
      <c r="K337" s="207" t="s">
        <v>149</v>
      </c>
      <c r="L337" s="45"/>
      <c r="M337" s="212" t="s">
        <v>19</v>
      </c>
      <c r="N337" s="213" t="s">
        <v>44</v>
      </c>
      <c r="O337" s="85"/>
      <c r="P337" s="214">
        <f>O337*H337</f>
        <v>0</v>
      </c>
      <c r="Q337" s="214">
        <v>0</v>
      </c>
      <c r="R337" s="214">
        <f>Q337*H337</f>
        <v>0</v>
      </c>
      <c r="S337" s="214">
        <v>0</v>
      </c>
      <c r="T337" s="21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6" t="s">
        <v>150</v>
      </c>
      <c r="AT337" s="216" t="s">
        <v>145</v>
      </c>
      <c r="AU337" s="216" t="s">
        <v>83</v>
      </c>
      <c r="AY337" s="18" t="s">
        <v>143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81</v>
      </c>
      <c r="BK337" s="217">
        <f>ROUND(I337*H337,2)</f>
        <v>0</v>
      </c>
      <c r="BL337" s="18" t="s">
        <v>150</v>
      </c>
      <c r="BM337" s="216" t="s">
        <v>427</v>
      </c>
    </row>
    <row r="338" s="2" customFormat="1">
      <c r="A338" s="39"/>
      <c r="B338" s="40"/>
      <c r="C338" s="41"/>
      <c r="D338" s="218" t="s">
        <v>152</v>
      </c>
      <c r="E338" s="41"/>
      <c r="F338" s="219" t="s">
        <v>428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152</v>
      </c>
      <c r="AU338" s="18" t="s">
        <v>83</v>
      </c>
    </row>
    <row r="339" s="2" customFormat="1">
      <c r="A339" s="39"/>
      <c r="B339" s="40"/>
      <c r="C339" s="41"/>
      <c r="D339" s="223" t="s">
        <v>154</v>
      </c>
      <c r="E339" s="41"/>
      <c r="F339" s="224" t="s">
        <v>429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154</v>
      </c>
      <c r="AU339" s="18" t="s">
        <v>83</v>
      </c>
    </row>
    <row r="340" s="13" customFormat="1">
      <c r="A340" s="13"/>
      <c r="B340" s="225"/>
      <c r="C340" s="226"/>
      <c r="D340" s="218" t="s">
        <v>156</v>
      </c>
      <c r="E340" s="227" t="s">
        <v>19</v>
      </c>
      <c r="F340" s="228" t="s">
        <v>157</v>
      </c>
      <c r="G340" s="226"/>
      <c r="H340" s="227" t="s">
        <v>19</v>
      </c>
      <c r="I340" s="229"/>
      <c r="J340" s="226"/>
      <c r="K340" s="226"/>
      <c r="L340" s="230"/>
      <c r="M340" s="231"/>
      <c r="N340" s="232"/>
      <c r="O340" s="232"/>
      <c r="P340" s="232"/>
      <c r="Q340" s="232"/>
      <c r="R340" s="232"/>
      <c r="S340" s="232"/>
      <c r="T340" s="23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4" t="s">
        <v>156</v>
      </c>
      <c r="AU340" s="234" t="s">
        <v>83</v>
      </c>
      <c r="AV340" s="13" t="s">
        <v>81</v>
      </c>
      <c r="AW340" s="13" t="s">
        <v>35</v>
      </c>
      <c r="AX340" s="13" t="s">
        <v>73</v>
      </c>
      <c r="AY340" s="234" t="s">
        <v>143</v>
      </c>
    </row>
    <row r="341" s="13" customFormat="1">
      <c r="A341" s="13"/>
      <c r="B341" s="225"/>
      <c r="C341" s="226"/>
      <c r="D341" s="218" t="s">
        <v>156</v>
      </c>
      <c r="E341" s="227" t="s">
        <v>19</v>
      </c>
      <c r="F341" s="228" t="s">
        <v>430</v>
      </c>
      <c r="G341" s="226"/>
      <c r="H341" s="227" t="s">
        <v>19</v>
      </c>
      <c r="I341" s="229"/>
      <c r="J341" s="226"/>
      <c r="K341" s="226"/>
      <c r="L341" s="230"/>
      <c r="M341" s="231"/>
      <c r="N341" s="232"/>
      <c r="O341" s="232"/>
      <c r="P341" s="232"/>
      <c r="Q341" s="232"/>
      <c r="R341" s="232"/>
      <c r="S341" s="232"/>
      <c r="T341" s="23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4" t="s">
        <v>156</v>
      </c>
      <c r="AU341" s="234" t="s">
        <v>83</v>
      </c>
      <c r="AV341" s="13" t="s">
        <v>81</v>
      </c>
      <c r="AW341" s="13" t="s">
        <v>35</v>
      </c>
      <c r="AX341" s="13" t="s">
        <v>73</v>
      </c>
      <c r="AY341" s="234" t="s">
        <v>143</v>
      </c>
    </row>
    <row r="342" s="13" customFormat="1">
      <c r="A342" s="13"/>
      <c r="B342" s="225"/>
      <c r="C342" s="226"/>
      <c r="D342" s="218" t="s">
        <v>156</v>
      </c>
      <c r="E342" s="227" t="s">
        <v>19</v>
      </c>
      <c r="F342" s="228" t="s">
        <v>431</v>
      </c>
      <c r="G342" s="226"/>
      <c r="H342" s="227" t="s">
        <v>19</v>
      </c>
      <c r="I342" s="229"/>
      <c r="J342" s="226"/>
      <c r="K342" s="226"/>
      <c r="L342" s="230"/>
      <c r="M342" s="231"/>
      <c r="N342" s="232"/>
      <c r="O342" s="232"/>
      <c r="P342" s="232"/>
      <c r="Q342" s="232"/>
      <c r="R342" s="232"/>
      <c r="S342" s="232"/>
      <c r="T342" s="23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4" t="s">
        <v>156</v>
      </c>
      <c r="AU342" s="234" t="s">
        <v>83</v>
      </c>
      <c r="AV342" s="13" t="s">
        <v>81</v>
      </c>
      <c r="AW342" s="13" t="s">
        <v>35</v>
      </c>
      <c r="AX342" s="13" t="s">
        <v>73</v>
      </c>
      <c r="AY342" s="234" t="s">
        <v>143</v>
      </c>
    </row>
    <row r="343" s="14" customFormat="1">
      <c r="A343" s="14"/>
      <c r="B343" s="235"/>
      <c r="C343" s="236"/>
      <c r="D343" s="218" t="s">
        <v>156</v>
      </c>
      <c r="E343" s="237" t="s">
        <v>19</v>
      </c>
      <c r="F343" s="238" t="s">
        <v>432</v>
      </c>
      <c r="G343" s="236"/>
      <c r="H343" s="239">
        <v>1202.8</v>
      </c>
      <c r="I343" s="240"/>
      <c r="J343" s="236"/>
      <c r="K343" s="236"/>
      <c r="L343" s="241"/>
      <c r="M343" s="242"/>
      <c r="N343" s="243"/>
      <c r="O343" s="243"/>
      <c r="P343" s="243"/>
      <c r="Q343" s="243"/>
      <c r="R343" s="243"/>
      <c r="S343" s="243"/>
      <c r="T343" s="24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5" t="s">
        <v>156</v>
      </c>
      <c r="AU343" s="245" t="s">
        <v>83</v>
      </c>
      <c r="AV343" s="14" t="s">
        <v>83</v>
      </c>
      <c r="AW343" s="14" t="s">
        <v>35</v>
      </c>
      <c r="AX343" s="14" t="s">
        <v>73</v>
      </c>
      <c r="AY343" s="245" t="s">
        <v>143</v>
      </c>
    </row>
    <row r="344" s="13" customFormat="1">
      <c r="A344" s="13"/>
      <c r="B344" s="225"/>
      <c r="C344" s="226"/>
      <c r="D344" s="218" t="s">
        <v>156</v>
      </c>
      <c r="E344" s="227" t="s">
        <v>19</v>
      </c>
      <c r="F344" s="228" t="s">
        <v>433</v>
      </c>
      <c r="G344" s="226"/>
      <c r="H344" s="227" t="s">
        <v>19</v>
      </c>
      <c r="I344" s="229"/>
      <c r="J344" s="226"/>
      <c r="K344" s="226"/>
      <c r="L344" s="230"/>
      <c r="M344" s="231"/>
      <c r="N344" s="232"/>
      <c r="O344" s="232"/>
      <c r="P344" s="232"/>
      <c r="Q344" s="232"/>
      <c r="R344" s="232"/>
      <c r="S344" s="232"/>
      <c r="T344" s="23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4" t="s">
        <v>156</v>
      </c>
      <c r="AU344" s="234" t="s">
        <v>83</v>
      </c>
      <c r="AV344" s="13" t="s">
        <v>81</v>
      </c>
      <c r="AW344" s="13" t="s">
        <v>35</v>
      </c>
      <c r="AX344" s="13" t="s">
        <v>73</v>
      </c>
      <c r="AY344" s="234" t="s">
        <v>143</v>
      </c>
    </row>
    <row r="345" s="14" customFormat="1">
      <c r="A345" s="14"/>
      <c r="B345" s="235"/>
      <c r="C345" s="236"/>
      <c r="D345" s="218" t="s">
        <v>156</v>
      </c>
      <c r="E345" s="237" t="s">
        <v>19</v>
      </c>
      <c r="F345" s="238" t="s">
        <v>434</v>
      </c>
      <c r="G345" s="236"/>
      <c r="H345" s="239">
        <v>189.09999999999999</v>
      </c>
      <c r="I345" s="240"/>
      <c r="J345" s="236"/>
      <c r="K345" s="236"/>
      <c r="L345" s="241"/>
      <c r="M345" s="242"/>
      <c r="N345" s="243"/>
      <c r="O345" s="243"/>
      <c r="P345" s="243"/>
      <c r="Q345" s="243"/>
      <c r="R345" s="243"/>
      <c r="S345" s="243"/>
      <c r="T345" s="24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5" t="s">
        <v>156</v>
      </c>
      <c r="AU345" s="245" t="s">
        <v>83</v>
      </c>
      <c r="AV345" s="14" t="s">
        <v>83</v>
      </c>
      <c r="AW345" s="14" t="s">
        <v>35</v>
      </c>
      <c r="AX345" s="14" t="s">
        <v>73</v>
      </c>
      <c r="AY345" s="245" t="s">
        <v>143</v>
      </c>
    </row>
    <row r="346" s="13" customFormat="1">
      <c r="A346" s="13"/>
      <c r="B346" s="225"/>
      <c r="C346" s="226"/>
      <c r="D346" s="218" t="s">
        <v>156</v>
      </c>
      <c r="E346" s="227" t="s">
        <v>19</v>
      </c>
      <c r="F346" s="228" t="s">
        <v>435</v>
      </c>
      <c r="G346" s="226"/>
      <c r="H346" s="227" t="s">
        <v>19</v>
      </c>
      <c r="I346" s="229"/>
      <c r="J346" s="226"/>
      <c r="K346" s="226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156</v>
      </c>
      <c r="AU346" s="234" t="s">
        <v>83</v>
      </c>
      <c r="AV346" s="13" t="s">
        <v>81</v>
      </c>
      <c r="AW346" s="13" t="s">
        <v>35</v>
      </c>
      <c r="AX346" s="13" t="s">
        <v>73</v>
      </c>
      <c r="AY346" s="234" t="s">
        <v>143</v>
      </c>
    </row>
    <row r="347" s="14" customFormat="1">
      <c r="A347" s="14"/>
      <c r="B347" s="235"/>
      <c r="C347" s="236"/>
      <c r="D347" s="218" t="s">
        <v>156</v>
      </c>
      <c r="E347" s="237" t="s">
        <v>19</v>
      </c>
      <c r="F347" s="238" t="s">
        <v>436</v>
      </c>
      <c r="G347" s="236"/>
      <c r="H347" s="239">
        <v>1058.0999999999999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5" t="s">
        <v>156</v>
      </c>
      <c r="AU347" s="245" t="s">
        <v>83</v>
      </c>
      <c r="AV347" s="14" t="s">
        <v>83</v>
      </c>
      <c r="AW347" s="14" t="s">
        <v>35</v>
      </c>
      <c r="AX347" s="14" t="s">
        <v>73</v>
      </c>
      <c r="AY347" s="245" t="s">
        <v>143</v>
      </c>
    </row>
    <row r="348" s="13" customFormat="1">
      <c r="A348" s="13"/>
      <c r="B348" s="225"/>
      <c r="C348" s="226"/>
      <c r="D348" s="218" t="s">
        <v>156</v>
      </c>
      <c r="E348" s="227" t="s">
        <v>19</v>
      </c>
      <c r="F348" s="228" t="s">
        <v>437</v>
      </c>
      <c r="G348" s="226"/>
      <c r="H348" s="227" t="s">
        <v>19</v>
      </c>
      <c r="I348" s="229"/>
      <c r="J348" s="226"/>
      <c r="K348" s="226"/>
      <c r="L348" s="230"/>
      <c r="M348" s="231"/>
      <c r="N348" s="232"/>
      <c r="O348" s="232"/>
      <c r="P348" s="232"/>
      <c r="Q348" s="232"/>
      <c r="R348" s="232"/>
      <c r="S348" s="232"/>
      <c r="T348" s="23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4" t="s">
        <v>156</v>
      </c>
      <c r="AU348" s="234" t="s">
        <v>83</v>
      </c>
      <c r="AV348" s="13" t="s">
        <v>81</v>
      </c>
      <c r="AW348" s="13" t="s">
        <v>35</v>
      </c>
      <c r="AX348" s="13" t="s">
        <v>73</v>
      </c>
      <c r="AY348" s="234" t="s">
        <v>143</v>
      </c>
    </row>
    <row r="349" s="14" customFormat="1">
      <c r="A349" s="14"/>
      <c r="B349" s="235"/>
      <c r="C349" s="236"/>
      <c r="D349" s="218" t="s">
        <v>156</v>
      </c>
      <c r="E349" s="237" t="s">
        <v>19</v>
      </c>
      <c r="F349" s="238" t="s">
        <v>438</v>
      </c>
      <c r="G349" s="236"/>
      <c r="H349" s="239">
        <v>554.12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5" t="s">
        <v>156</v>
      </c>
      <c r="AU349" s="245" t="s">
        <v>83</v>
      </c>
      <c r="AV349" s="14" t="s">
        <v>83</v>
      </c>
      <c r="AW349" s="14" t="s">
        <v>35</v>
      </c>
      <c r="AX349" s="14" t="s">
        <v>73</v>
      </c>
      <c r="AY349" s="245" t="s">
        <v>143</v>
      </c>
    </row>
    <row r="350" s="15" customFormat="1">
      <c r="A350" s="15"/>
      <c r="B350" s="246"/>
      <c r="C350" s="247"/>
      <c r="D350" s="218" t="s">
        <v>156</v>
      </c>
      <c r="E350" s="248" t="s">
        <v>19</v>
      </c>
      <c r="F350" s="249" t="s">
        <v>174</v>
      </c>
      <c r="G350" s="247"/>
      <c r="H350" s="250">
        <v>3004.1199999999999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56" t="s">
        <v>156</v>
      </c>
      <c r="AU350" s="256" t="s">
        <v>83</v>
      </c>
      <c r="AV350" s="15" t="s">
        <v>150</v>
      </c>
      <c r="AW350" s="15" t="s">
        <v>35</v>
      </c>
      <c r="AX350" s="15" t="s">
        <v>81</v>
      </c>
      <c r="AY350" s="256" t="s">
        <v>143</v>
      </c>
    </row>
    <row r="351" s="2" customFormat="1" ht="24.15" customHeight="1">
      <c r="A351" s="39"/>
      <c r="B351" s="40"/>
      <c r="C351" s="205" t="s">
        <v>439</v>
      </c>
      <c r="D351" s="205" t="s">
        <v>145</v>
      </c>
      <c r="E351" s="206" t="s">
        <v>440</v>
      </c>
      <c r="F351" s="207" t="s">
        <v>441</v>
      </c>
      <c r="G351" s="208" t="s">
        <v>315</v>
      </c>
      <c r="H351" s="209">
        <v>30041.200000000001</v>
      </c>
      <c r="I351" s="210"/>
      <c r="J351" s="211">
        <f>ROUND(I351*H351,2)</f>
        <v>0</v>
      </c>
      <c r="K351" s="207" t="s">
        <v>149</v>
      </c>
      <c r="L351" s="45"/>
      <c r="M351" s="212" t="s">
        <v>19</v>
      </c>
      <c r="N351" s="213" t="s">
        <v>44</v>
      </c>
      <c r="O351" s="85"/>
      <c r="P351" s="214">
        <f>O351*H351</f>
        <v>0</v>
      </c>
      <c r="Q351" s="214">
        <v>0</v>
      </c>
      <c r="R351" s="214">
        <f>Q351*H351</f>
        <v>0</v>
      </c>
      <c r="S351" s="214">
        <v>0</v>
      </c>
      <c r="T351" s="21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16" t="s">
        <v>150</v>
      </c>
      <c r="AT351" s="216" t="s">
        <v>145</v>
      </c>
      <c r="AU351" s="216" t="s">
        <v>83</v>
      </c>
      <c r="AY351" s="18" t="s">
        <v>143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8" t="s">
        <v>81</v>
      </c>
      <c r="BK351" s="217">
        <f>ROUND(I351*H351,2)</f>
        <v>0</v>
      </c>
      <c r="BL351" s="18" t="s">
        <v>150</v>
      </c>
      <c r="BM351" s="216" t="s">
        <v>442</v>
      </c>
    </row>
    <row r="352" s="2" customFormat="1">
      <c r="A352" s="39"/>
      <c r="B352" s="40"/>
      <c r="C352" s="41"/>
      <c r="D352" s="218" t="s">
        <v>152</v>
      </c>
      <c r="E352" s="41"/>
      <c r="F352" s="219" t="s">
        <v>443</v>
      </c>
      <c r="G352" s="41"/>
      <c r="H352" s="41"/>
      <c r="I352" s="220"/>
      <c r="J352" s="41"/>
      <c r="K352" s="41"/>
      <c r="L352" s="45"/>
      <c r="M352" s="221"/>
      <c r="N352" s="222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152</v>
      </c>
      <c r="AU352" s="18" t="s">
        <v>83</v>
      </c>
    </row>
    <row r="353" s="2" customFormat="1">
      <c r="A353" s="39"/>
      <c r="B353" s="40"/>
      <c r="C353" s="41"/>
      <c r="D353" s="223" t="s">
        <v>154</v>
      </c>
      <c r="E353" s="41"/>
      <c r="F353" s="224" t="s">
        <v>444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154</v>
      </c>
      <c r="AU353" s="18" t="s">
        <v>83</v>
      </c>
    </row>
    <row r="354" s="13" customFormat="1">
      <c r="A354" s="13"/>
      <c r="B354" s="225"/>
      <c r="C354" s="226"/>
      <c r="D354" s="218" t="s">
        <v>156</v>
      </c>
      <c r="E354" s="227" t="s">
        <v>19</v>
      </c>
      <c r="F354" s="228" t="s">
        <v>157</v>
      </c>
      <c r="G354" s="226"/>
      <c r="H354" s="227" t="s">
        <v>19</v>
      </c>
      <c r="I354" s="229"/>
      <c r="J354" s="226"/>
      <c r="K354" s="226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156</v>
      </c>
      <c r="AU354" s="234" t="s">
        <v>83</v>
      </c>
      <c r="AV354" s="13" t="s">
        <v>81</v>
      </c>
      <c r="AW354" s="13" t="s">
        <v>35</v>
      </c>
      <c r="AX354" s="13" t="s">
        <v>73</v>
      </c>
      <c r="AY354" s="234" t="s">
        <v>143</v>
      </c>
    </row>
    <row r="355" s="13" customFormat="1">
      <c r="A355" s="13"/>
      <c r="B355" s="225"/>
      <c r="C355" s="226"/>
      <c r="D355" s="218" t="s">
        <v>156</v>
      </c>
      <c r="E355" s="227" t="s">
        <v>19</v>
      </c>
      <c r="F355" s="228" t="s">
        <v>430</v>
      </c>
      <c r="G355" s="226"/>
      <c r="H355" s="227" t="s">
        <v>19</v>
      </c>
      <c r="I355" s="229"/>
      <c r="J355" s="226"/>
      <c r="K355" s="226"/>
      <c r="L355" s="230"/>
      <c r="M355" s="231"/>
      <c r="N355" s="232"/>
      <c r="O355" s="232"/>
      <c r="P355" s="232"/>
      <c r="Q355" s="232"/>
      <c r="R355" s="232"/>
      <c r="S355" s="232"/>
      <c r="T355" s="23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4" t="s">
        <v>156</v>
      </c>
      <c r="AU355" s="234" t="s">
        <v>83</v>
      </c>
      <c r="AV355" s="13" t="s">
        <v>81</v>
      </c>
      <c r="AW355" s="13" t="s">
        <v>35</v>
      </c>
      <c r="AX355" s="13" t="s">
        <v>73</v>
      </c>
      <c r="AY355" s="234" t="s">
        <v>143</v>
      </c>
    </row>
    <row r="356" s="13" customFormat="1">
      <c r="A356" s="13"/>
      <c r="B356" s="225"/>
      <c r="C356" s="226"/>
      <c r="D356" s="218" t="s">
        <v>156</v>
      </c>
      <c r="E356" s="227" t="s">
        <v>19</v>
      </c>
      <c r="F356" s="228" t="s">
        <v>431</v>
      </c>
      <c r="G356" s="226"/>
      <c r="H356" s="227" t="s">
        <v>19</v>
      </c>
      <c r="I356" s="229"/>
      <c r="J356" s="226"/>
      <c r="K356" s="226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156</v>
      </c>
      <c r="AU356" s="234" t="s">
        <v>83</v>
      </c>
      <c r="AV356" s="13" t="s">
        <v>81</v>
      </c>
      <c r="AW356" s="13" t="s">
        <v>35</v>
      </c>
      <c r="AX356" s="13" t="s">
        <v>73</v>
      </c>
      <c r="AY356" s="234" t="s">
        <v>143</v>
      </c>
    </row>
    <row r="357" s="14" customFormat="1">
      <c r="A357" s="14"/>
      <c r="B357" s="235"/>
      <c r="C357" s="236"/>
      <c r="D357" s="218" t="s">
        <v>156</v>
      </c>
      <c r="E357" s="237" t="s">
        <v>19</v>
      </c>
      <c r="F357" s="238" t="s">
        <v>445</v>
      </c>
      <c r="G357" s="236"/>
      <c r="H357" s="239">
        <v>12028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5" t="s">
        <v>156</v>
      </c>
      <c r="AU357" s="245" t="s">
        <v>83</v>
      </c>
      <c r="AV357" s="14" t="s">
        <v>83</v>
      </c>
      <c r="AW357" s="14" t="s">
        <v>35</v>
      </c>
      <c r="AX357" s="14" t="s">
        <v>73</v>
      </c>
      <c r="AY357" s="245" t="s">
        <v>143</v>
      </c>
    </row>
    <row r="358" s="13" customFormat="1">
      <c r="A358" s="13"/>
      <c r="B358" s="225"/>
      <c r="C358" s="226"/>
      <c r="D358" s="218" t="s">
        <v>156</v>
      </c>
      <c r="E358" s="227" t="s">
        <v>19</v>
      </c>
      <c r="F358" s="228" t="s">
        <v>433</v>
      </c>
      <c r="G358" s="226"/>
      <c r="H358" s="227" t="s">
        <v>19</v>
      </c>
      <c r="I358" s="229"/>
      <c r="J358" s="226"/>
      <c r="K358" s="226"/>
      <c r="L358" s="230"/>
      <c r="M358" s="231"/>
      <c r="N358" s="232"/>
      <c r="O358" s="232"/>
      <c r="P358" s="232"/>
      <c r="Q358" s="232"/>
      <c r="R358" s="232"/>
      <c r="S358" s="232"/>
      <c r="T358" s="23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4" t="s">
        <v>156</v>
      </c>
      <c r="AU358" s="234" t="s">
        <v>83</v>
      </c>
      <c r="AV358" s="13" t="s">
        <v>81</v>
      </c>
      <c r="AW358" s="13" t="s">
        <v>35</v>
      </c>
      <c r="AX358" s="13" t="s">
        <v>73</v>
      </c>
      <c r="AY358" s="234" t="s">
        <v>143</v>
      </c>
    </row>
    <row r="359" s="14" customFormat="1">
      <c r="A359" s="14"/>
      <c r="B359" s="235"/>
      <c r="C359" s="236"/>
      <c r="D359" s="218" t="s">
        <v>156</v>
      </c>
      <c r="E359" s="237" t="s">
        <v>19</v>
      </c>
      <c r="F359" s="238" t="s">
        <v>446</v>
      </c>
      <c r="G359" s="236"/>
      <c r="H359" s="239">
        <v>1891</v>
      </c>
      <c r="I359" s="240"/>
      <c r="J359" s="236"/>
      <c r="K359" s="236"/>
      <c r="L359" s="241"/>
      <c r="M359" s="242"/>
      <c r="N359" s="243"/>
      <c r="O359" s="243"/>
      <c r="P359" s="243"/>
      <c r="Q359" s="243"/>
      <c r="R359" s="243"/>
      <c r="S359" s="243"/>
      <c r="T359" s="24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5" t="s">
        <v>156</v>
      </c>
      <c r="AU359" s="245" t="s">
        <v>83</v>
      </c>
      <c r="AV359" s="14" t="s">
        <v>83</v>
      </c>
      <c r="AW359" s="14" t="s">
        <v>35</v>
      </c>
      <c r="AX359" s="14" t="s">
        <v>73</v>
      </c>
      <c r="AY359" s="245" t="s">
        <v>143</v>
      </c>
    </row>
    <row r="360" s="13" customFormat="1">
      <c r="A360" s="13"/>
      <c r="B360" s="225"/>
      <c r="C360" s="226"/>
      <c r="D360" s="218" t="s">
        <v>156</v>
      </c>
      <c r="E360" s="227" t="s">
        <v>19</v>
      </c>
      <c r="F360" s="228" t="s">
        <v>435</v>
      </c>
      <c r="G360" s="226"/>
      <c r="H360" s="227" t="s">
        <v>19</v>
      </c>
      <c r="I360" s="229"/>
      <c r="J360" s="226"/>
      <c r="K360" s="226"/>
      <c r="L360" s="230"/>
      <c r="M360" s="231"/>
      <c r="N360" s="232"/>
      <c r="O360" s="232"/>
      <c r="P360" s="232"/>
      <c r="Q360" s="232"/>
      <c r="R360" s="232"/>
      <c r="S360" s="232"/>
      <c r="T360" s="23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4" t="s">
        <v>156</v>
      </c>
      <c r="AU360" s="234" t="s">
        <v>83</v>
      </c>
      <c r="AV360" s="13" t="s">
        <v>81</v>
      </c>
      <c r="AW360" s="13" t="s">
        <v>35</v>
      </c>
      <c r="AX360" s="13" t="s">
        <v>73</v>
      </c>
      <c r="AY360" s="234" t="s">
        <v>143</v>
      </c>
    </row>
    <row r="361" s="14" customFormat="1">
      <c r="A361" s="14"/>
      <c r="B361" s="235"/>
      <c r="C361" s="236"/>
      <c r="D361" s="218" t="s">
        <v>156</v>
      </c>
      <c r="E361" s="237" t="s">
        <v>19</v>
      </c>
      <c r="F361" s="238" t="s">
        <v>447</v>
      </c>
      <c r="G361" s="236"/>
      <c r="H361" s="239">
        <v>10581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5" t="s">
        <v>156</v>
      </c>
      <c r="AU361" s="245" t="s">
        <v>83</v>
      </c>
      <c r="AV361" s="14" t="s">
        <v>83</v>
      </c>
      <c r="AW361" s="14" t="s">
        <v>35</v>
      </c>
      <c r="AX361" s="14" t="s">
        <v>73</v>
      </c>
      <c r="AY361" s="245" t="s">
        <v>143</v>
      </c>
    </row>
    <row r="362" s="13" customFormat="1">
      <c r="A362" s="13"/>
      <c r="B362" s="225"/>
      <c r="C362" s="226"/>
      <c r="D362" s="218" t="s">
        <v>156</v>
      </c>
      <c r="E362" s="227" t="s">
        <v>19</v>
      </c>
      <c r="F362" s="228" t="s">
        <v>437</v>
      </c>
      <c r="G362" s="226"/>
      <c r="H362" s="227" t="s">
        <v>19</v>
      </c>
      <c r="I362" s="229"/>
      <c r="J362" s="226"/>
      <c r="K362" s="226"/>
      <c r="L362" s="230"/>
      <c r="M362" s="231"/>
      <c r="N362" s="232"/>
      <c r="O362" s="232"/>
      <c r="P362" s="232"/>
      <c r="Q362" s="232"/>
      <c r="R362" s="232"/>
      <c r="S362" s="232"/>
      <c r="T362" s="23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4" t="s">
        <v>156</v>
      </c>
      <c r="AU362" s="234" t="s">
        <v>83</v>
      </c>
      <c r="AV362" s="13" t="s">
        <v>81</v>
      </c>
      <c r="AW362" s="13" t="s">
        <v>35</v>
      </c>
      <c r="AX362" s="13" t="s">
        <v>73</v>
      </c>
      <c r="AY362" s="234" t="s">
        <v>143</v>
      </c>
    </row>
    <row r="363" s="14" customFormat="1">
      <c r="A363" s="14"/>
      <c r="B363" s="235"/>
      <c r="C363" s="236"/>
      <c r="D363" s="218" t="s">
        <v>156</v>
      </c>
      <c r="E363" s="237" t="s">
        <v>19</v>
      </c>
      <c r="F363" s="238" t="s">
        <v>448</v>
      </c>
      <c r="G363" s="236"/>
      <c r="H363" s="239">
        <v>5541.1999999999998</v>
      </c>
      <c r="I363" s="240"/>
      <c r="J363" s="236"/>
      <c r="K363" s="236"/>
      <c r="L363" s="241"/>
      <c r="M363" s="242"/>
      <c r="N363" s="243"/>
      <c r="O363" s="243"/>
      <c r="P363" s="243"/>
      <c r="Q363" s="243"/>
      <c r="R363" s="243"/>
      <c r="S363" s="243"/>
      <c r="T363" s="24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5" t="s">
        <v>156</v>
      </c>
      <c r="AU363" s="245" t="s">
        <v>83</v>
      </c>
      <c r="AV363" s="14" t="s">
        <v>83</v>
      </c>
      <c r="AW363" s="14" t="s">
        <v>35</v>
      </c>
      <c r="AX363" s="14" t="s">
        <v>73</v>
      </c>
      <c r="AY363" s="245" t="s">
        <v>143</v>
      </c>
    </row>
    <row r="364" s="15" customFormat="1">
      <c r="A364" s="15"/>
      <c r="B364" s="246"/>
      <c r="C364" s="247"/>
      <c r="D364" s="218" t="s">
        <v>156</v>
      </c>
      <c r="E364" s="248" t="s">
        <v>19</v>
      </c>
      <c r="F364" s="249" t="s">
        <v>174</v>
      </c>
      <c r="G364" s="247"/>
      <c r="H364" s="250">
        <v>30041.200000000001</v>
      </c>
      <c r="I364" s="251"/>
      <c r="J364" s="247"/>
      <c r="K364" s="247"/>
      <c r="L364" s="252"/>
      <c r="M364" s="253"/>
      <c r="N364" s="254"/>
      <c r="O364" s="254"/>
      <c r="P364" s="254"/>
      <c r="Q364" s="254"/>
      <c r="R364" s="254"/>
      <c r="S364" s="254"/>
      <c r="T364" s="25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56" t="s">
        <v>156</v>
      </c>
      <c r="AU364" s="256" t="s">
        <v>83</v>
      </c>
      <c r="AV364" s="15" t="s">
        <v>150</v>
      </c>
      <c r="AW364" s="15" t="s">
        <v>35</v>
      </c>
      <c r="AX364" s="15" t="s">
        <v>81</v>
      </c>
      <c r="AY364" s="256" t="s">
        <v>143</v>
      </c>
    </row>
    <row r="365" s="2" customFormat="1" ht="16.5" customHeight="1">
      <c r="A365" s="39"/>
      <c r="B365" s="40"/>
      <c r="C365" s="205" t="s">
        <v>449</v>
      </c>
      <c r="D365" s="205" t="s">
        <v>145</v>
      </c>
      <c r="E365" s="206" t="s">
        <v>450</v>
      </c>
      <c r="F365" s="207" t="s">
        <v>451</v>
      </c>
      <c r="G365" s="208" t="s">
        <v>315</v>
      </c>
      <c r="H365" s="209">
        <v>717.5</v>
      </c>
      <c r="I365" s="210"/>
      <c r="J365" s="211">
        <f>ROUND(I365*H365,2)</f>
        <v>0</v>
      </c>
      <c r="K365" s="207" t="s">
        <v>149</v>
      </c>
      <c r="L365" s="45"/>
      <c r="M365" s="212" t="s">
        <v>19</v>
      </c>
      <c r="N365" s="213" t="s">
        <v>44</v>
      </c>
      <c r="O365" s="85"/>
      <c r="P365" s="214">
        <f>O365*H365</f>
        <v>0</v>
      </c>
      <c r="Q365" s="214">
        <v>0</v>
      </c>
      <c r="R365" s="214">
        <f>Q365*H365</f>
        <v>0</v>
      </c>
      <c r="S365" s="214">
        <v>0</v>
      </c>
      <c r="T365" s="21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6" t="s">
        <v>150</v>
      </c>
      <c r="AT365" s="216" t="s">
        <v>145</v>
      </c>
      <c r="AU365" s="216" t="s">
        <v>83</v>
      </c>
      <c r="AY365" s="18" t="s">
        <v>143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8" t="s">
        <v>81</v>
      </c>
      <c r="BK365" s="217">
        <f>ROUND(I365*H365,2)</f>
        <v>0</v>
      </c>
      <c r="BL365" s="18" t="s">
        <v>150</v>
      </c>
      <c r="BM365" s="216" t="s">
        <v>452</v>
      </c>
    </row>
    <row r="366" s="2" customFormat="1">
      <c r="A366" s="39"/>
      <c r="B366" s="40"/>
      <c r="C366" s="41"/>
      <c r="D366" s="218" t="s">
        <v>152</v>
      </c>
      <c r="E366" s="41"/>
      <c r="F366" s="219" t="s">
        <v>453</v>
      </c>
      <c r="G366" s="41"/>
      <c r="H366" s="41"/>
      <c r="I366" s="220"/>
      <c r="J366" s="41"/>
      <c r="K366" s="41"/>
      <c r="L366" s="45"/>
      <c r="M366" s="221"/>
      <c r="N366" s="222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152</v>
      </c>
      <c r="AU366" s="18" t="s">
        <v>83</v>
      </c>
    </row>
    <row r="367" s="2" customFormat="1">
      <c r="A367" s="39"/>
      <c r="B367" s="40"/>
      <c r="C367" s="41"/>
      <c r="D367" s="223" t="s">
        <v>154</v>
      </c>
      <c r="E367" s="41"/>
      <c r="F367" s="224" t="s">
        <v>454</v>
      </c>
      <c r="G367" s="41"/>
      <c r="H367" s="41"/>
      <c r="I367" s="220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154</v>
      </c>
      <c r="AU367" s="18" t="s">
        <v>83</v>
      </c>
    </row>
    <row r="368" s="13" customFormat="1">
      <c r="A368" s="13"/>
      <c r="B368" s="225"/>
      <c r="C368" s="226"/>
      <c r="D368" s="218" t="s">
        <v>156</v>
      </c>
      <c r="E368" s="227" t="s">
        <v>19</v>
      </c>
      <c r="F368" s="228" t="s">
        <v>157</v>
      </c>
      <c r="G368" s="226"/>
      <c r="H368" s="227" t="s">
        <v>19</v>
      </c>
      <c r="I368" s="229"/>
      <c r="J368" s="226"/>
      <c r="K368" s="226"/>
      <c r="L368" s="230"/>
      <c r="M368" s="231"/>
      <c r="N368" s="232"/>
      <c r="O368" s="232"/>
      <c r="P368" s="232"/>
      <c r="Q368" s="232"/>
      <c r="R368" s="232"/>
      <c r="S368" s="232"/>
      <c r="T368" s="23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4" t="s">
        <v>156</v>
      </c>
      <c r="AU368" s="234" t="s">
        <v>83</v>
      </c>
      <c r="AV368" s="13" t="s">
        <v>81</v>
      </c>
      <c r="AW368" s="13" t="s">
        <v>35</v>
      </c>
      <c r="AX368" s="13" t="s">
        <v>73</v>
      </c>
      <c r="AY368" s="234" t="s">
        <v>143</v>
      </c>
    </row>
    <row r="369" s="13" customFormat="1">
      <c r="A369" s="13"/>
      <c r="B369" s="225"/>
      <c r="C369" s="226"/>
      <c r="D369" s="218" t="s">
        <v>156</v>
      </c>
      <c r="E369" s="227" t="s">
        <v>19</v>
      </c>
      <c r="F369" s="228" t="s">
        <v>455</v>
      </c>
      <c r="G369" s="226"/>
      <c r="H369" s="227" t="s">
        <v>19</v>
      </c>
      <c r="I369" s="229"/>
      <c r="J369" s="226"/>
      <c r="K369" s="226"/>
      <c r="L369" s="230"/>
      <c r="M369" s="231"/>
      <c r="N369" s="232"/>
      <c r="O369" s="232"/>
      <c r="P369" s="232"/>
      <c r="Q369" s="232"/>
      <c r="R369" s="232"/>
      <c r="S369" s="232"/>
      <c r="T369" s="23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4" t="s">
        <v>156</v>
      </c>
      <c r="AU369" s="234" t="s">
        <v>83</v>
      </c>
      <c r="AV369" s="13" t="s">
        <v>81</v>
      </c>
      <c r="AW369" s="13" t="s">
        <v>35</v>
      </c>
      <c r="AX369" s="13" t="s">
        <v>73</v>
      </c>
      <c r="AY369" s="234" t="s">
        <v>143</v>
      </c>
    </row>
    <row r="370" s="14" customFormat="1">
      <c r="A370" s="14"/>
      <c r="B370" s="235"/>
      <c r="C370" s="236"/>
      <c r="D370" s="218" t="s">
        <v>156</v>
      </c>
      <c r="E370" s="237" t="s">
        <v>19</v>
      </c>
      <c r="F370" s="238" t="s">
        <v>421</v>
      </c>
      <c r="G370" s="236"/>
      <c r="H370" s="239">
        <v>425.5</v>
      </c>
      <c r="I370" s="240"/>
      <c r="J370" s="236"/>
      <c r="K370" s="236"/>
      <c r="L370" s="241"/>
      <c r="M370" s="242"/>
      <c r="N370" s="243"/>
      <c r="O370" s="243"/>
      <c r="P370" s="243"/>
      <c r="Q370" s="243"/>
      <c r="R370" s="243"/>
      <c r="S370" s="243"/>
      <c r="T370" s="24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5" t="s">
        <v>156</v>
      </c>
      <c r="AU370" s="245" t="s">
        <v>83</v>
      </c>
      <c r="AV370" s="14" t="s">
        <v>83</v>
      </c>
      <c r="AW370" s="14" t="s">
        <v>35</v>
      </c>
      <c r="AX370" s="14" t="s">
        <v>73</v>
      </c>
      <c r="AY370" s="245" t="s">
        <v>143</v>
      </c>
    </row>
    <row r="371" s="13" customFormat="1">
      <c r="A371" s="13"/>
      <c r="B371" s="225"/>
      <c r="C371" s="226"/>
      <c r="D371" s="218" t="s">
        <v>156</v>
      </c>
      <c r="E371" s="227" t="s">
        <v>19</v>
      </c>
      <c r="F371" s="228" t="s">
        <v>456</v>
      </c>
      <c r="G371" s="226"/>
      <c r="H371" s="227" t="s">
        <v>19</v>
      </c>
      <c r="I371" s="229"/>
      <c r="J371" s="226"/>
      <c r="K371" s="226"/>
      <c r="L371" s="230"/>
      <c r="M371" s="231"/>
      <c r="N371" s="232"/>
      <c r="O371" s="232"/>
      <c r="P371" s="232"/>
      <c r="Q371" s="232"/>
      <c r="R371" s="232"/>
      <c r="S371" s="232"/>
      <c r="T371" s="23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4" t="s">
        <v>156</v>
      </c>
      <c r="AU371" s="234" t="s">
        <v>83</v>
      </c>
      <c r="AV371" s="13" t="s">
        <v>81</v>
      </c>
      <c r="AW371" s="13" t="s">
        <v>35</v>
      </c>
      <c r="AX371" s="13" t="s">
        <v>73</v>
      </c>
      <c r="AY371" s="234" t="s">
        <v>143</v>
      </c>
    </row>
    <row r="372" s="14" customFormat="1">
      <c r="A372" s="14"/>
      <c r="B372" s="235"/>
      <c r="C372" s="236"/>
      <c r="D372" s="218" t="s">
        <v>156</v>
      </c>
      <c r="E372" s="237" t="s">
        <v>19</v>
      </c>
      <c r="F372" s="238" t="s">
        <v>419</v>
      </c>
      <c r="G372" s="236"/>
      <c r="H372" s="239">
        <v>292</v>
      </c>
      <c r="I372" s="240"/>
      <c r="J372" s="236"/>
      <c r="K372" s="236"/>
      <c r="L372" s="241"/>
      <c r="M372" s="242"/>
      <c r="N372" s="243"/>
      <c r="O372" s="243"/>
      <c r="P372" s="243"/>
      <c r="Q372" s="243"/>
      <c r="R372" s="243"/>
      <c r="S372" s="243"/>
      <c r="T372" s="24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5" t="s">
        <v>156</v>
      </c>
      <c r="AU372" s="245" t="s">
        <v>83</v>
      </c>
      <c r="AV372" s="14" t="s">
        <v>83</v>
      </c>
      <c r="AW372" s="14" t="s">
        <v>35</v>
      </c>
      <c r="AX372" s="14" t="s">
        <v>73</v>
      </c>
      <c r="AY372" s="245" t="s">
        <v>143</v>
      </c>
    </row>
    <row r="373" s="13" customFormat="1">
      <c r="A373" s="13"/>
      <c r="B373" s="225"/>
      <c r="C373" s="226"/>
      <c r="D373" s="218" t="s">
        <v>156</v>
      </c>
      <c r="E373" s="227" t="s">
        <v>19</v>
      </c>
      <c r="F373" s="228" t="s">
        <v>457</v>
      </c>
      <c r="G373" s="226"/>
      <c r="H373" s="227" t="s">
        <v>19</v>
      </c>
      <c r="I373" s="229"/>
      <c r="J373" s="226"/>
      <c r="K373" s="226"/>
      <c r="L373" s="230"/>
      <c r="M373" s="231"/>
      <c r="N373" s="232"/>
      <c r="O373" s="232"/>
      <c r="P373" s="232"/>
      <c r="Q373" s="232"/>
      <c r="R373" s="232"/>
      <c r="S373" s="232"/>
      <c r="T373" s="23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4" t="s">
        <v>156</v>
      </c>
      <c r="AU373" s="234" t="s">
        <v>83</v>
      </c>
      <c r="AV373" s="13" t="s">
        <v>81</v>
      </c>
      <c r="AW373" s="13" t="s">
        <v>35</v>
      </c>
      <c r="AX373" s="13" t="s">
        <v>73</v>
      </c>
      <c r="AY373" s="234" t="s">
        <v>143</v>
      </c>
    </row>
    <row r="374" s="15" customFormat="1">
      <c r="A374" s="15"/>
      <c r="B374" s="246"/>
      <c r="C374" s="247"/>
      <c r="D374" s="218" t="s">
        <v>156</v>
      </c>
      <c r="E374" s="248" t="s">
        <v>19</v>
      </c>
      <c r="F374" s="249" t="s">
        <v>174</v>
      </c>
      <c r="G374" s="247"/>
      <c r="H374" s="250">
        <v>717.5</v>
      </c>
      <c r="I374" s="251"/>
      <c r="J374" s="247"/>
      <c r="K374" s="247"/>
      <c r="L374" s="252"/>
      <c r="M374" s="253"/>
      <c r="N374" s="254"/>
      <c r="O374" s="254"/>
      <c r="P374" s="254"/>
      <c r="Q374" s="254"/>
      <c r="R374" s="254"/>
      <c r="S374" s="254"/>
      <c r="T374" s="25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56" t="s">
        <v>156</v>
      </c>
      <c r="AU374" s="256" t="s">
        <v>83</v>
      </c>
      <c r="AV374" s="15" t="s">
        <v>150</v>
      </c>
      <c r="AW374" s="15" t="s">
        <v>35</v>
      </c>
      <c r="AX374" s="15" t="s">
        <v>81</v>
      </c>
      <c r="AY374" s="256" t="s">
        <v>143</v>
      </c>
    </row>
    <row r="375" s="2" customFormat="1" ht="16.5" customHeight="1">
      <c r="A375" s="39"/>
      <c r="B375" s="40"/>
      <c r="C375" s="205" t="s">
        <v>458</v>
      </c>
      <c r="D375" s="205" t="s">
        <v>145</v>
      </c>
      <c r="E375" s="206" t="s">
        <v>459</v>
      </c>
      <c r="F375" s="207" t="s">
        <v>460</v>
      </c>
      <c r="G375" s="208" t="s">
        <v>315</v>
      </c>
      <c r="H375" s="209">
        <v>33.119999999999997</v>
      </c>
      <c r="I375" s="210"/>
      <c r="J375" s="211">
        <f>ROUND(I375*H375,2)</f>
        <v>0</v>
      </c>
      <c r="K375" s="207" t="s">
        <v>149</v>
      </c>
      <c r="L375" s="45"/>
      <c r="M375" s="212" t="s">
        <v>19</v>
      </c>
      <c r="N375" s="213" t="s">
        <v>44</v>
      </c>
      <c r="O375" s="85"/>
      <c r="P375" s="214">
        <f>O375*H375</f>
        <v>0</v>
      </c>
      <c r="Q375" s="214">
        <v>0</v>
      </c>
      <c r="R375" s="214">
        <f>Q375*H375</f>
        <v>0</v>
      </c>
      <c r="S375" s="214">
        <v>0</v>
      </c>
      <c r="T375" s="215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6" t="s">
        <v>150</v>
      </c>
      <c r="AT375" s="216" t="s">
        <v>145</v>
      </c>
      <c r="AU375" s="216" t="s">
        <v>83</v>
      </c>
      <c r="AY375" s="18" t="s">
        <v>143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8" t="s">
        <v>81</v>
      </c>
      <c r="BK375" s="217">
        <f>ROUND(I375*H375,2)</f>
        <v>0</v>
      </c>
      <c r="BL375" s="18" t="s">
        <v>150</v>
      </c>
      <c r="BM375" s="216" t="s">
        <v>461</v>
      </c>
    </row>
    <row r="376" s="2" customFormat="1">
      <c r="A376" s="39"/>
      <c r="B376" s="40"/>
      <c r="C376" s="41"/>
      <c r="D376" s="218" t="s">
        <v>152</v>
      </c>
      <c r="E376" s="41"/>
      <c r="F376" s="219" t="s">
        <v>462</v>
      </c>
      <c r="G376" s="41"/>
      <c r="H376" s="41"/>
      <c r="I376" s="220"/>
      <c r="J376" s="41"/>
      <c r="K376" s="41"/>
      <c r="L376" s="45"/>
      <c r="M376" s="221"/>
      <c r="N376" s="222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152</v>
      </c>
      <c r="AU376" s="18" t="s">
        <v>83</v>
      </c>
    </row>
    <row r="377" s="2" customFormat="1">
      <c r="A377" s="39"/>
      <c r="B377" s="40"/>
      <c r="C377" s="41"/>
      <c r="D377" s="223" t="s">
        <v>154</v>
      </c>
      <c r="E377" s="41"/>
      <c r="F377" s="224" t="s">
        <v>463</v>
      </c>
      <c r="G377" s="41"/>
      <c r="H377" s="41"/>
      <c r="I377" s="220"/>
      <c r="J377" s="41"/>
      <c r="K377" s="41"/>
      <c r="L377" s="45"/>
      <c r="M377" s="221"/>
      <c r="N377" s="222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154</v>
      </c>
      <c r="AU377" s="18" t="s">
        <v>83</v>
      </c>
    </row>
    <row r="378" s="13" customFormat="1">
      <c r="A378" s="13"/>
      <c r="B378" s="225"/>
      <c r="C378" s="226"/>
      <c r="D378" s="218" t="s">
        <v>156</v>
      </c>
      <c r="E378" s="227" t="s">
        <v>19</v>
      </c>
      <c r="F378" s="228" t="s">
        <v>157</v>
      </c>
      <c r="G378" s="226"/>
      <c r="H378" s="227" t="s">
        <v>19</v>
      </c>
      <c r="I378" s="229"/>
      <c r="J378" s="226"/>
      <c r="K378" s="226"/>
      <c r="L378" s="230"/>
      <c r="M378" s="231"/>
      <c r="N378" s="232"/>
      <c r="O378" s="232"/>
      <c r="P378" s="232"/>
      <c r="Q378" s="232"/>
      <c r="R378" s="232"/>
      <c r="S378" s="232"/>
      <c r="T378" s="23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4" t="s">
        <v>156</v>
      </c>
      <c r="AU378" s="234" t="s">
        <v>83</v>
      </c>
      <c r="AV378" s="13" t="s">
        <v>81</v>
      </c>
      <c r="AW378" s="13" t="s">
        <v>35</v>
      </c>
      <c r="AX378" s="13" t="s">
        <v>73</v>
      </c>
      <c r="AY378" s="234" t="s">
        <v>143</v>
      </c>
    </row>
    <row r="379" s="13" customFormat="1">
      <c r="A379" s="13"/>
      <c r="B379" s="225"/>
      <c r="C379" s="226"/>
      <c r="D379" s="218" t="s">
        <v>156</v>
      </c>
      <c r="E379" s="227" t="s">
        <v>19</v>
      </c>
      <c r="F379" s="228" t="s">
        <v>464</v>
      </c>
      <c r="G379" s="226"/>
      <c r="H379" s="227" t="s">
        <v>19</v>
      </c>
      <c r="I379" s="229"/>
      <c r="J379" s="226"/>
      <c r="K379" s="226"/>
      <c r="L379" s="230"/>
      <c r="M379" s="231"/>
      <c r="N379" s="232"/>
      <c r="O379" s="232"/>
      <c r="P379" s="232"/>
      <c r="Q379" s="232"/>
      <c r="R379" s="232"/>
      <c r="S379" s="232"/>
      <c r="T379" s="23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4" t="s">
        <v>156</v>
      </c>
      <c r="AU379" s="234" t="s">
        <v>83</v>
      </c>
      <c r="AV379" s="13" t="s">
        <v>81</v>
      </c>
      <c r="AW379" s="13" t="s">
        <v>35</v>
      </c>
      <c r="AX379" s="13" t="s">
        <v>73</v>
      </c>
      <c r="AY379" s="234" t="s">
        <v>143</v>
      </c>
    </row>
    <row r="380" s="13" customFormat="1">
      <c r="A380" s="13"/>
      <c r="B380" s="225"/>
      <c r="C380" s="226"/>
      <c r="D380" s="218" t="s">
        <v>156</v>
      </c>
      <c r="E380" s="227" t="s">
        <v>19</v>
      </c>
      <c r="F380" s="228" t="s">
        <v>465</v>
      </c>
      <c r="G380" s="226"/>
      <c r="H380" s="227" t="s">
        <v>19</v>
      </c>
      <c r="I380" s="229"/>
      <c r="J380" s="226"/>
      <c r="K380" s="226"/>
      <c r="L380" s="230"/>
      <c r="M380" s="231"/>
      <c r="N380" s="232"/>
      <c r="O380" s="232"/>
      <c r="P380" s="232"/>
      <c r="Q380" s="232"/>
      <c r="R380" s="232"/>
      <c r="S380" s="232"/>
      <c r="T380" s="23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4" t="s">
        <v>156</v>
      </c>
      <c r="AU380" s="234" t="s">
        <v>83</v>
      </c>
      <c r="AV380" s="13" t="s">
        <v>81</v>
      </c>
      <c r="AW380" s="13" t="s">
        <v>35</v>
      </c>
      <c r="AX380" s="13" t="s">
        <v>73</v>
      </c>
      <c r="AY380" s="234" t="s">
        <v>143</v>
      </c>
    </row>
    <row r="381" s="14" customFormat="1">
      <c r="A381" s="14"/>
      <c r="B381" s="235"/>
      <c r="C381" s="236"/>
      <c r="D381" s="218" t="s">
        <v>156</v>
      </c>
      <c r="E381" s="237" t="s">
        <v>19</v>
      </c>
      <c r="F381" s="238" t="s">
        <v>466</v>
      </c>
      <c r="G381" s="236"/>
      <c r="H381" s="239">
        <v>33.119999999999997</v>
      </c>
      <c r="I381" s="240"/>
      <c r="J381" s="236"/>
      <c r="K381" s="236"/>
      <c r="L381" s="241"/>
      <c r="M381" s="242"/>
      <c r="N381" s="243"/>
      <c r="O381" s="243"/>
      <c r="P381" s="243"/>
      <c r="Q381" s="243"/>
      <c r="R381" s="243"/>
      <c r="S381" s="243"/>
      <c r="T381" s="24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5" t="s">
        <v>156</v>
      </c>
      <c r="AU381" s="245" t="s">
        <v>83</v>
      </c>
      <c r="AV381" s="14" t="s">
        <v>83</v>
      </c>
      <c r="AW381" s="14" t="s">
        <v>35</v>
      </c>
      <c r="AX381" s="14" t="s">
        <v>81</v>
      </c>
      <c r="AY381" s="245" t="s">
        <v>143</v>
      </c>
    </row>
    <row r="382" s="2" customFormat="1" ht="16.5" customHeight="1">
      <c r="A382" s="39"/>
      <c r="B382" s="40"/>
      <c r="C382" s="257" t="s">
        <v>467</v>
      </c>
      <c r="D382" s="257" t="s">
        <v>468</v>
      </c>
      <c r="E382" s="258" t="s">
        <v>469</v>
      </c>
      <c r="F382" s="259" t="s">
        <v>470</v>
      </c>
      <c r="G382" s="260" t="s">
        <v>471</v>
      </c>
      <c r="H382" s="261">
        <v>61.271999999999998</v>
      </c>
      <c r="I382" s="262"/>
      <c r="J382" s="263">
        <f>ROUND(I382*H382,2)</f>
        <v>0</v>
      </c>
      <c r="K382" s="259" t="s">
        <v>149</v>
      </c>
      <c r="L382" s="264"/>
      <c r="M382" s="265" t="s">
        <v>19</v>
      </c>
      <c r="N382" s="266" t="s">
        <v>44</v>
      </c>
      <c r="O382" s="85"/>
      <c r="P382" s="214">
        <f>O382*H382</f>
        <v>0</v>
      </c>
      <c r="Q382" s="214">
        <v>1</v>
      </c>
      <c r="R382" s="214">
        <f>Q382*H382</f>
        <v>61.271999999999998</v>
      </c>
      <c r="S382" s="214">
        <v>0</v>
      </c>
      <c r="T382" s="21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6" t="s">
        <v>210</v>
      </c>
      <c r="AT382" s="216" t="s">
        <v>468</v>
      </c>
      <c r="AU382" s="216" t="s">
        <v>83</v>
      </c>
      <c r="AY382" s="18" t="s">
        <v>143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8" t="s">
        <v>81</v>
      </c>
      <c r="BK382" s="217">
        <f>ROUND(I382*H382,2)</f>
        <v>0</v>
      </c>
      <c r="BL382" s="18" t="s">
        <v>150</v>
      </c>
      <c r="BM382" s="216" t="s">
        <v>472</v>
      </c>
    </row>
    <row r="383" s="2" customFormat="1">
      <c r="A383" s="39"/>
      <c r="B383" s="40"/>
      <c r="C383" s="41"/>
      <c r="D383" s="218" t="s">
        <v>152</v>
      </c>
      <c r="E383" s="41"/>
      <c r="F383" s="219" t="s">
        <v>470</v>
      </c>
      <c r="G383" s="41"/>
      <c r="H383" s="41"/>
      <c r="I383" s="220"/>
      <c r="J383" s="41"/>
      <c r="K383" s="41"/>
      <c r="L383" s="45"/>
      <c r="M383" s="221"/>
      <c r="N383" s="222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152</v>
      </c>
      <c r="AU383" s="18" t="s">
        <v>83</v>
      </c>
    </row>
    <row r="384" s="13" customFormat="1">
      <c r="A384" s="13"/>
      <c r="B384" s="225"/>
      <c r="C384" s="226"/>
      <c r="D384" s="218" t="s">
        <v>156</v>
      </c>
      <c r="E384" s="227" t="s">
        <v>19</v>
      </c>
      <c r="F384" s="228" t="s">
        <v>157</v>
      </c>
      <c r="G384" s="226"/>
      <c r="H384" s="227" t="s">
        <v>19</v>
      </c>
      <c r="I384" s="229"/>
      <c r="J384" s="226"/>
      <c r="K384" s="226"/>
      <c r="L384" s="230"/>
      <c r="M384" s="231"/>
      <c r="N384" s="232"/>
      <c r="O384" s="232"/>
      <c r="P384" s="232"/>
      <c r="Q384" s="232"/>
      <c r="R384" s="232"/>
      <c r="S384" s="232"/>
      <c r="T384" s="23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4" t="s">
        <v>156</v>
      </c>
      <c r="AU384" s="234" t="s">
        <v>83</v>
      </c>
      <c r="AV384" s="13" t="s">
        <v>81</v>
      </c>
      <c r="AW384" s="13" t="s">
        <v>35</v>
      </c>
      <c r="AX384" s="13" t="s">
        <v>73</v>
      </c>
      <c r="AY384" s="234" t="s">
        <v>143</v>
      </c>
    </row>
    <row r="385" s="13" customFormat="1">
      <c r="A385" s="13"/>
      <c r="B385" s="225"/>
      <c r="C385" s="226"/>
      <c r="D385" s="218" t="s">
        <v>156</v>
      </c>
      <c r="E385" s="227" t="s">
        <v>19</v>
      </c>
      <c r="F385" s="228" t="s">
        <v>473</v>
      </c>
      <c r="G385" s="226"/>
      <c r="H385" s="227" t="s">
        <v>19</v>
      </c>
      <c r="I385" s="229"/>
      <c r="J385" s="226"/>
      <c r="K385" s="226"/>
      <c r="L385" s="230"/>
      <c r="M385" s="231"/>
      <c r="N385" s="232"/>
      <c r="O385" s="232"/>
      <c r="P385" s="232"/>
      <c r="Q385" s="232"/>
      <c r="R385" s="232"/>
      <c r="S385" s="232"/>
      <c r="T385" s="23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4" t="s">
        <v>156</v>
      </c>
      <c r="AU385" s="234" t="s">
        <v>83</v>
      </c>
      <c r="AV385" s="13" t="s">
        <v>81</v>
      </c>
      <c r="AW385" s="13" t="s">
        <v>35</v>
      </c>
      <c r="AX385" s="13" t="s">
        <v>73</v>
      </c>
      <c r="AY385" s="234" t="s">
        <v>143</v>
      </c>
    </row>
    <row r="386" s="14" customFormat="1">
      <c r="A386" s="14"/>
      <c r="B386" s="235"/>
      <c r="C386" s="236"/>
      <c r="D386" s="218" t="s">
        <v>156</v>
      </c>
      <c r="E386" s="237" t="s">
        <v>19</v>
      </c>
      <c r="F386" s="238" t="s">
        <v>474</v>
      </c>
      <c r="G386" s="236"/>
      <c r="H386" s="239">
        <v>61.271999999999998</v>
      </c>
      <c r="I386" s="240"/>
      <c r="J386" s="236"/>
      <c r="K386" s="236"/>
      <c r="L386" s="241"/>
      <c r="M386" s="242"/>
      <c r="N386" s="243"/>
      <c r="O386" s="243"/>
      <c r="P386" s="243"/>
      <c r="Q386" s="243"/>
      <c r="R386" s="243"/>
      <c r="S386" s="243"/>
      <c r="T386" s="24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5" t="s">
        <v>156</v>
      </c>
      <c r="AU386" s="245" t="s">
        <v>83</v>
      </c>
      <c r="AV386" s="14" t="s">
        <v>83</v>
      </c>
      <c r="AW386" s="14" t="s">
        <v>35</v>
      </c>
      <c r="AX386" s="14" t="s">
        <v>73</v>
      </c>
      <c r="AY386" s="245" t="s">
        <v>143</v>
      </c>
    </row>
    <row r="387" s="15" customFormat="1">
      <c r="A387" s="15"/>
      <c r="B387" s="246"/>
      <c r="C387" s="247"/>
      <c r="D387" s="218" t="s">
        <v>156</v>
      </c>
      <c r="E387" s="248" t="s">
        <v>19</v>
      </c>
      <c r="F387" s="249" t="s">
        <v>174</v>
      </c>
      <c r="G387" s="247"/>
      <c r="H387" s="250">
        <v>61.271999999999998</v>
      </c>
      <c r="I387" s="251"/>
      <c r="J387" s="247"/>
      <c r="K387" s="247"/>
      <c r="L387" s="252"/>
      <c r="M387" s="253"/>
      <c r="N387" s="254"/>
      <c r="O387" s="254"/>
      <c r="P387" s="254"/>
      <c r="Q387" s="254"/>
      <c r="R387" s="254"/>
      <c r="S387" s="254"/>
      <c r="T387" s="25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56" t="s">
        <v>156</v>
      </c>
      <c r="AU387" s="256" t="s">
        <v>83</v>
      </c>
      <c r="AV387" s="15" t="s">
        <v>150</v>
      </c>
      <c r="AW387" s="15" t="s">
        <v>35</v>
      </c>
      <c r="AX387" s="15" t="s">
        <v>81</v>
      </c>
      <c r="AY387" s="256" t="s">
        <v>143</v>
      </c>
    </row>
    <row r="388" s="2" customFormat="1" ht="21.75" customHeight="1">
      <c r="A388" s="39"/>
      <c r="B388" s="40"/>
      <c r="C388" s="205" t="s">
        <v>475</v>
      </c>
      <c r="D388" s="205" t="s">
        <v>145</v>
      </c>
      <c r="E388" s="206" t="s">
        <v>476</v>
      </c>
      <c r="F388" s="207" t="s">
        <v>477</v>
      </c>
      <c r="G388" s="208" t="s">
        <v>315</v>
      </c>
      <c r="H388" s="209">
        <v>140</v>
      </c>
      <c r="I388" s="210"/>
      <c r="J388" s="211">
        <f>ROUND(I388*H388,2)</f>
        <v>0</v>
      </c>
      <c r="K388" s="207" t="s">
        <v>149</v>
      </c>
      <c r="L388" s="45"/>
      <c r="M388" s="212" t="s">
        <v>19</v>
      </c>
      <c r="N388" s="213" t="s">
        <v>44</v>
      </c>
      <c r="O388" s="85"/>
      <c r="P388" s="214">
        <f>O388*H388</f>
        <v>0</v>
      </c>
      <c r="Q388" s="214">
        <v>0</v>
      </c>
      <c r="R388" s="214">
        <f>Q388*H388</f>
        <v>0</v>
      </c>
      <c r="S388" s="214">
        <v>0</v>
      </c>
      <c r="T388" s="215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16" t="s">
        <v>150</v>
      </c>
      <c r="AT388" s="216" t="s">
        <v>145</v>
      </c>
      <c r="AU388" s="216" t="s">
        <v>83</v>
      </c>
      <c r="AY388" s="18" t="s">
        <v>143</v>
      </c>
      <c r="BE388" s="217">
        <f>IF(N388="základní",J388,0)</f>
        <v>0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8" t="s">
        <v>81</v>
      </c>
      <c r="BK388" s="217">
        <f>ROUND(I388*H388,2)</f>
        <v>0</v>
      </c>
      <c r="BL388" s="18" t="s">
        <v>150</v>
      </c>
      <c r="BM388" s="216" t="s">
        <v>478</v>
      </c>
    </row>
    <row r="389" s="2" customFormat="1">
      <c r="A389" s="39"/>
      <c r="B389" s="40"/>
      <c r="C389" s="41"/>
      <c r="D389" s="218" t="s">
        <v>152</v>
      </c>
      <c r="E389" s="41"/>
      <c r="F389" s="219" t="s">
        <v>479</v>
      </c>
      <c r="G389" s="41"/>
      <c r="H389" s="41"/>
      <c r="I389" s="220"/>
      <c r="J389" s="41"/>
      <c r="K389" s="41"/>
      <c r="L389" s="45"/>
      <c r="M389" s="221"/>
      <c r="N389" s="222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152</v>
      </c>
      <c r="AU389" s="18" t="s">
        <v>83</v>
      </c>
    </row>
    <row r="390" s="2" customFormat="1">
      <c r="A390" s="39"/>
      <c r="B390" s="40"/>
      <c r="C390" s="41"/>
      <c r="D390" s="223" t="s">
        <v>154</v>
      </c>
      <c r="E390" s="41"/>
      <c r="F390" s="224" t="s">
        <v>480</v>
      </c>
      <c r="G390" s="41"/>
      <c r="H390" s="41"/>
      <c r="I390" s="220"/>
      <c r="J390" s="41"/>
      <c r="K390" s="41"/>
      <c r="L390" s="45"/>
      <c r="M390" s="221"/>
      <c r="N390" s="222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154</v>
      </c>
      <c r="AU390" s="18" t="s">
        <v>83</v>
      </c>
    </row>
    <row r="391" s="13" customFormat="1">
      <c r="A391" s="13"/>
      <c r="B391" s="225"/>
      <c r="C391" s="226"/>
      <c r="D391" s="218" t="s">
        <v>156</v>
      </c>
      <c r="E391" s="227" t="s">
        <v>19</v>
      </c>
      <c r="F391" s="228" t="s">
        <v>157</v>
      </c>
      <c r="G391" s="226"/>
      <c r="H391" s="227" t="s">
        <v>19</v>
      </c>
      <c r="I391" s="229"/>
      <c r="J391" s="226"/>
      <c r="K391" s="226"/>
      <c r="L391" s="230"/>
      <c r="M391" s="231"/>
      <c r="N391" s="232"/>
      <c r="O391" s="232"/>
      <c r="P391" s="232"/>
      <c r="Q391" s="232"/>
      <c r="R391" s="232"/>
      <c r="S391" s="232"/>
      <c r="T391" s="23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4" t="s">
        <v>156</v>
      </c>
      <c r="AU391" s="234" t="s">
        <v>83</v>
      </c>
      <c r="AV391" s="13" t="s">
        <v>81</v>
      </c>
      <c r="AW391" s="13" t="s">
        <v>35</v>
      </c>
      <c r="AX391" s="13" t="s">
        <v>73</v>
      </c>
      <c r="AY391" s="234" t="s">
        <v>143</v>
      </c>
    </row>
    <row r="392" s="13" customFormat="1">
      <c r="A392" s="13"/>
      <c r="B392" s="225"/>
      <c r="C392" s="226"/>
      <c r="D392" s="218" t="s">
        <v>156</v>
      </c>
      <c r="E392" s="227" t="s">
        <v>19</v>
      </c>
      <c r="F392" s="228" t="s">
        <v>481</v>
      </c>
      <c r="G392" s="226"/>
      <c r="H392" s="227" t="s">
        <v>19</v>
      </c>
      <c r="I392" s="229"/>
      <c r="J392" s="226"/>
      <c r="K392" s="226"/>
      <c r="L392" s="230"/>
      <c r="M392" s="231"/>
      <c r="N392" s="232"/>
      <c r="O392" s="232"/>
      <c r="P392" s="232"/>
      <c r="Q392" s="232"/>
      <c r="R392" s="232"/>
      <c r="S392" s="232"/>
      <c r="T392" s="23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4" t="s">
        <v>156</v>
      </c>
      <c r="AU392" s="234" t="s">
        <v>83</v>
      </c>
      <c r="AV392" s="13" t="s">
        <v>81</v>
      </c>
      <c r="AW392" s="13" t="s">
        <v>35</v>
      </c>
      <c r="AX392" s="13" t="s">
        <v>73</v>
      </c>
      <c r="AY392" s="234" t="s">
        <v>143</v>
      </c>
    </row>
    <row r="393" s="14" customFormat="1">
      <c r="A393" s="14"/>
      <c r="B393" s="235"/>
      <c r="C393" s="236"/>
      <c r="D393" s="218" t="s">
        <v>156</v>
      </c>
      <c r="E393" s="237" t="s">
        <v>19</v>
      </c>
      <c r="F393" s="238" t="s">
        <v>482</v>
      </c>
      <c r="G393" s="236"/>
      <c r="H393" s="239">
        <v>140</v>
      </c>
      <c r="I393" s="240"/>
      <c r="J393" s="236"/>
      <c r="K393" s="236"/>
      <c r="L393" s="241"/>
      <c r="M393" s="242"/>
      <c r="N393" s="243"/>
      <c r="O393" s="243"/>
      <c r="P393" s="243"/>
      <c r="Q393" s="243"/>
      <c r="R393" s="243"/>
      <c r="S393" s="243"/>
      <c r="T393" s="24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5" t="s">
        <v>156</v>
      </c>
      <c r="AU393" s="245" t="s">
        <v>83</v>
      </c>
      <c r="AV393" s="14" t="s">
        <v>83</v>
      </c>
      <c r="AW393" s="14" t="s">
        <v>35</v>
      </c>
      <c r="AX393" s="14" t="s">
        <v>81</v>
      </c>
      <c r="AY393" s="245" t="s">
        <v>143</v>
      </c>
    </row>
    <row r="394" s="2" customFormat="1" ht="16.5" customHeight="1">
      <c r="A394" s="39"/>
      <c r="B394" s="40"/>
      <c r="C394" s="205" t="s">
        <v>483</v>
      </c>
      <c r="D394" s="205" t="s">
        <v>145</v>
      </c>
      <c r="E394" s="206" t="s">
        <v>484</v>
      </c>
      <c r="F394" s="207" t="s">
        <v>485</v>
      </c>
      <c r="G394" s="208" t="s">
        <v>471</v>
      </c>
      <c r="H394" s="209">
        <v>5407.4160000000002</v>
      </c>
      <c r="I394" s="210"/>
      <c r="J394" s="211">
        <f>ROUND(I394*H394,2)</f>
        <v>0</v>
      </c>
      <c r="K394" s="207" t="s">
        <v>149</v>
      </c>
      <c r="L394" s="45"/>
      <c r="M394" s="212" t="s">
        <v>19</v>
      </c>
      <c r="N394" s="213" t="s">
        <v>44</v>
      </c>
      <c r="O394" s="85"/>
      <c r="P394" s="214">
        <f>O394*H394</f>
        <v>0</v>
      </c>
      <c r="Q394" s="214">
        <v>0</v>
      </c>
      <c r="R394" s="214">
        <f>Q394*H394</f>
        <v>0</v>
      </c>
      <c r="S394" s="214">
        <v>0</v>
      </c>
      <c r="T394" s="21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6" t="s">
        <v>150</v>
      </c>
      <c r="AT394" s="216" t="s">
        <v>145</v>
      </c>
      <c r="AU394" s="216" t="s">
        <v>83</v>
      </c>
      <c r="AY394" s="18" t="s">
        <v>143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8" t="s">
        <v>81</v>
      </c>
      <c r="BK394" s="217">
        <f>ROUND(I394*H394,2)</f>
        <v>0</v>
      </c>
      <c r="BL394" s="18" t="s">
        <v>150</v>
      </c>
      <c r="BM394" s="216" t="s">
        <v>486</v>
      </c>
    </row>
    <row r="395" s="2" customFormat="1">
      <c r="A395" s="39"/>
      <c r="B395" s="40"/>
      <c r="C395" s="41"/>
      <c r="D395" s="218" t="s">
        <v>152</v>
      </c>
      <c r="E395" s="41"/>
      <c r="F395" s="219" t="s">
        <v>487</v>
      </c>
      <c r="G395" s="41"/>
      <c r="H395" s="41"/>
      <c r="I395" s="220"/>
      <c r="J395" s="41"/>
      <c r="K395" s="41"/>
      <c r="L395" s="45"/>
      <c r="M395" s="221"/>
      <c r="N395" s="222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152</v>
      </c>
      <c r="AU395" s="18" t="s">
        <v>83</v>
      </c>
    </row>
    <row r="396" s="2" customFormat="1">
      <c r="A396" s="39"/>
      <c r="B396" s="40"/>
      <c r="C396" s="41"/>
      <c r="D396" s="223" t="s">
        <v>154</v>
      </c>
      <c r="E396" s="41"/>
      <c r="F396" s="224" t="s">
        <v>488</v>
      </c>
      <c r="G396" s="41"/>
      <c r="H396" s="41"/>
      <c r="I396" s="220"/>
      <c r="J396" s="41"/>
      <c r="K396" s="41"/>
      <c r="L396" s="45"/>
      <c r="M396" s="221"/>
      <c r="N396" s="222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154</v>
      </c>
      <c r="AU396" s="18" t="s">
        <v>83</v>
      </c>
    </row>
    <row r="397" s="13" customFormat="1">
      <c r="A397" s="13"/>
      <c r="B397" s="225"/>
      <c r="C397" s="226"/>
      <c r="D397" s="218" t="s">
        <v>156</v>
      </c>
      <c r="E397" s="227" t="s">
        <v>19</v>
      </c>
      <c r="F397" s="228" t="s">
        <v>157</v>
      </c>
      <c r="G397" s="226"/>
      <c r="H397" s="227" t="s">
        <v>19</v>
      </c>
      <c r="I397" s="229"/>
      <c r="J397" s="226"/>
      <c r="K397" s="226"/>
      <c r="L397" s="230"/>
      <c r="M397" s="231"/>
      <c r="N397" s="232"/>
      <c r="O397" s="232"/>
      <c r="P397" s="232"/>
      <c r="Q397" s="232"/>
      <c r="R397" s="232"/>
      <c r="S397" s="232"/>
      <c r="T397" s="23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4" t="s">
        <v>156</v>
      </c>
      <c r="AU397" s="234" t="s">
        <v>83</v>
      </c>
      <c r="AV397" s="13" t="s">
        <v>81</v>
      </c>
      <c r="AW397" s="13" t="s">
        <v>35</v>
      </c>
      <c r="AX397" s="13" t="s">
        <v>73</v>
      </c>
      <c r="AY397" s="234" t="s">
        <v>143</v>
      </c>
    </row>
    <row r="398" s="13" customFormat="1">
      <c r="A398" s="13"/>
      <c r="B398" s="225"/>
      <c r="C398" s="226"/>
      <c r="D398" s="218" t="s">
        <v>156</v>
      </c>
      <c r="E398" s="227" t="s">
        <v>19</v>
      </c>
      <c r="F398" s="228" t="s">
        <v>430</v>
      </c>
      <c r="G398" s="226"/>
      <c r="H398" s="227" t="s">
        <v>19</v>
      </c>
      <c r="I398" s="229"/>
      <c r="J398" s="226"/>
      <c r="K398" s="226"/>
      <c r="L398" s="230"/>
      <c r="M398" s="231"/>
      <c r="N398" s="232"/>
      <c r="O398" s="232"/>
      <c r="P398" s="232"/>
      <c r="Q398" s="232"/>
      <c r="R398" s="232"/>
      <c r="S398" s="232"/>
      <c r="T398" s="23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4" t="s">
        <v>156</v>
      </c>
      <c r="AU398" s="234" t="s">
        <v>83</v>
      </c>
      <c r="AV398" s="13" t="s">
        <v>81</v>
      </c>
      <c r="AW398" s="13" t="s">
        <v>35</v>
      </c>
      <c r="AX398" s="13" t="s">
        <v>73</v>
      </c>
      <c r="AY398" s="234" t="s">
        <v>143</v>
      </c>
    </row>
    <row r="399" s="13" customFormat="1">
      <c r="A399" s="13"/>
      <c r="B399" s="225"/>
      <c r="C399" s="226"/>
      <c r="D399" s="218" t="s">
        <v>156</v>
      </c>
      <c r="E399" s="227" t="s">
        <v>19</v>
      </c>
      <c r="F399" s="228" t="s">
        <v>431</v>
      </c>
      <c r="G399" s="226"/>
      <c r="H399" s="227" t="s">
        <v>19</v>
      </c>
      <c r="I399" s="229"/>
      <c r="J399" s="226"/>
      <c r="K399" s="226"/>
      <c r="L399" s="230"/>
      <c r="M399" s="231"/>
      <c r="N399" s="232"/>
      <c r="O399" s="232"/>
      <c r="P399" s="232"/>
      <c r="Q399" s="232"/>
      <c r="R399" s="232"/>
      <c r="S399" s="232"/>
      <c r="T399" s="23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4" t="s">
        <v>156</v>
      </c>
      <c r="AU399" s="234" t="s">
        <v>83</v>
      </c>
      <c r="AV399" s="13" t="s">
        <v>81</v>
      </c>
      <c r="AW399" s="13" t="s">
        <v>35</v>
      </c>
      <c r="AX399" s="13" t="s">
        <v>73</v>
      </c>
      <c r="AY399" s="234" t="s">
        <v>143</v>
      </c>
    </row>
    <row r="400" s="14" customFormat="1">
      <c r="A400" s="14"/>
      <c r="B400" s="235"/>
      <c r="C400" s="236"/>
      <c r="D400" s="218" t="s">
        <v>156</v>
      </c>
      <c r="E400" s="237" t="s">
        <v>19</v>
      </c>
      <c r="F400" s="238" t="s">
        <v>489</v>
      </c>
      <c r="G400" s="236"/>
      <c r="H400" s="239">
        <v>2165.04</v>
      </c>
      <c r="I400" s="240"/>
      <c r="J400" s="236"/>
      <c r="K400" s="236"/>
      <c r="L400" s="241"/>
      <c r="M400" s="242"/>
      <c r="N400" s="243"/>
      <c r="O400" s="243"/>
      <c r="P400" s="243"/>
      <c r="Q400" s="243"/>
      <c r="R400" s="243"/>
      <c r="S400" s="243"/>
      <c r="T400" s="24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5" t="s">
        <v>156</v>
      </c>
      <c r="AU400" s="245" t="s">
        <v>83</v>
      </c>
      <c r="AV400" s="14" t="s">
        <v>83</v>
      </c>
      <c r="AW400" s="14" t="s">
        <v>35</v>
      </c>
      <c r="AX400" s="14" t="s">
        <v>73</v>
      </c>
      <c r="AY400" s="245" t="s">
        <v>143</v>
      </c>
    </row>
    <row r="401" s="13" customFormat="1">
      <c r="A401" s="13"/>
      <c r="B401" s="225"/>
      <c r="C401" s="226"/>
      <c r="D401" s="218" t="s">
        <v>156</v>
      </c>
      <c r="E401" s="227" t="s">
        <v>19</v>
      </c>
      <c r="F401" s="228" t="s">
        <v>433</v>
      </c>
      <c r="G401" s="226"/>
      <c r="H401" s="227" t="s">
        <v>19</v>
      </c>
      <c r="I401" s="229"/>
      <c r="J401" s="226"/>
      <c r="K401" s="226"/>
      <c r="L401" s="230"/>
      <c r="M401" s="231"/>
      <c r="N401" s="232"/>
      <c r="O401" s="232"/>
      <c r="P401" s="232"/>
      <c r="Q401" s="232"/>
      <c r="R401" s="232"/>
      <c r="S401" s="232"/>
      <c r="T401" s="23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4" t="s">
        <v>156</v>
      </c>
      <c r="AU401" s="234" t="s">
        <v>83</v>
      </c>
      <c r="AV401" s="13" t="s">
        <v>81</v>
      </c>
      <c r="AW401" s="13" t="s">
        <v>35</v>
      </c>
      <c r="AX401" s="13" t="s">
        <v>73</v>
      </c>
      <c r="AY401" s="234" t="s">
        <v>143</v>
      </c>
    </row>
    <row r="402" s="14" customFormat="1">
      <c r="A402" s="14"/>
      <c r="B402" s="235"/>
      <c r="C402" s="236"/>
      <c r="D402" s="218" t="s">
        <v>156</v>
      </c>
      <c r="E402" s="237" t="s">
        <v>19</v>
      </c>
      <c r="F402" s="238" t="s">
        <v>490</v>
      </c>
      <c r="G402" s="236"/>
      <c r="H402" s="239">
        <v>340.38</v>
      </c>
      <c r="I402" s="240"/>
      <c r="J402" s="236"/>
      <c r="K402" s="236"/>
      <c r="L402" s="241"/>
      <c r="M402" s="242"/>
      <c r="N402" s="243"/>
      <c r="O402" s="243"/>
      <c r="P402" s="243"/>
      <c r="Q402" s="243"/>
      <c r="R402" s="243"/>
      <c r="S402" s="243"/>
      <c r="T402" s="24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5" t="s">
        <v>156</v>
      </c>
      <c r="AU402" s="245" t="s">
        <v>83</v>
      </c>
      <c r="AV402" s="14" t="s">
        <v>83</v>
      </c>
      <c r="AW402" s="14" t="s">
        <v>35</v>
      </c>
      <c r="AX402" s="14" t="s">
        <v>73</v>
      </c>
      <c r="AY402" s="245" t="s">
        <v>143</v>
      </c>
    </row>
    <row r="403" s="13" customFormat="1">
      <c r="A403" s="13"/>
      <c r="B403" s="225"/>
      <c r="C403" s="226"/>
      <c r="D403" s="218" t="s">
        <v>156</v>
      </c>
      <c r="E403" s="227" t="s">
        <v>19</v>
      </c>
      <c r="F403" s="228" t="s">
        <v>435</v>
      </c>
      <c r="G403" s="226"/>
      <c r="H403" s="227" t="s">
        <v>19</v>
      </c>
      <c r="I403" s="229"/>
      <c r="J403" s="226"/>
      <c r="K403" s="226"/>
      <c r="L403" s="230"/>
      <c r="M403" s="231"/>
      <c r="N403" s="232"/>
      <c r="O403" s="232"/>
      <c r="P403" s="232"/>
      <c r="Q403" s="232"/>
      <c r="R403" s="232"/>
      <c r="S403" s="232"/>
      <c r="T403" s="23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4" t="s">
        <v>156</v>
      </c>
      <c r="AU403" s="234" t="s">
        <v>83</v>
      </c>
      <c r="AV403" s="13" t="s">
        <v>81</v>
      </c>
      <c r="AW403" s="13" t="s">
        <v>35</v>
      </c>
      <c r="AX403" s="13" t="s">
        <v>73</v>
      </c>
      <c r="AY403" s="234" t="s">
        <v>143</v>
      </c>
    </row>
    <row r="404" s="14" customFormat="1">
      <c r="A404" s="14"/>
      <c r="B404" s="235"/>
      <c r="C404" s="236"/>
      <c r="D404" s="218" t="s">
        <v>156</v>
      </c>
      <c r="E404" s="237" t="s">
        <v>19</v>
      </c>
      <c r="F404" s="238" t="s">
        <v>491</v>
      </c>
      <c r="G404" s="236"/>
      <c r="H404" s="239">
        <v>1904.5799999999999</v>
      </c>
      <c r="I404" s="240"/>
      <c r="J404" s="236"/>
      <c r="K404" s="236"/>
      <c r="L404" s="241"/>
      <c r="M404" s="242"/>
      <c r="N404" s="243"/>
      <c r="O404" s="243"/>
      <c r="P404" s="243"/>
      <c r="Q404" s="243"/>
      <c r="R404" s="243"/>
      <c r="S404" s="243"/>
      <c r="T404" s="24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5" t="s">
        <v>156</v>
      </c>
      <c r="AU404" s="245" t="s">
        <v>83</v>
      </c>
      <c r="AV404" s="14" t="s">
        <v>83</v>
      </c>
      <c r="AW404" s="14" t="s">
        <v>35</v>
      </c>
      <c r="AX404" s="14" t="s">
        <v>73</v>
      </c>
      <c r="AY404" s="245" t="s">
        <v>143</v>
      </c>
    </row>
    <row r="405" s="13" customFormat="1">
      <c r="A405" s="13"/>
      <c r="B405" s="225"/>
      <c r="C405" s="226"/>
      <c r="D405" s="218" t="s">
        <v>156</v>
      </c>
      <c r="E405" s="227" t="s">
        <v>19</v>
      </c>
      <c r="F405" s="228" t="s">
        <v>437</v>
      </c>
      <c r="G405" s="226"/>
      <c r="H405" s="227" t="s">
        <v>19</v>
      </c>
      <c r="I405" s="229"/>
      <c r="J405" s="226"/>
      <c r="K405" s="226"/>
      <c r="L405" s="230"/>
      <c r="M405" s="231"/>
      <c r="N405" s="232"/>
      <c r="O405" s="232"/>
      <c r="P405" s="232"/>
      <c r="Q405" s="232"/>
      <c r="R405" s="232"/>
      <c r="S405" s="232"/>
      <c r="T405" s="23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4" t="s">
        <v>156</v>
      </c>
      <c r="AU405" s="234" t="s">
        <v>83</v>
      </c>
      <c r="AV405" s="13" t="s">
        <v>81</v>
      </c>
      <c r="AW405" s="13" t="s">
        <v>35</v>
      </c>
      <c r="AX405" s="13" t="s">
        <v>73</v>
      </c>
      <c r="AY405" s="234" t="s">
        <v>143</v>
      </c>
    </row>
    <row r="406" s="14" customFormat="1">
      <c r="A406" s="14"/>
      <c r="B406" s="235"/>
      <c r="C406" s="236"/>
      <c r="D406" s="218" t="s">
        <v>156</v>
      </c>
      <c r="E406" s="237" t="s">
        <v>19</v>
      </c>
      <c r="F406" s="238" t="s">
        <v>492</v>
      </c>
      <c r="G406" s="236"/>
      <c r="H406" s="239">
        <v>997.41600000000005</v>
      </c>
      <c r="I406" s="240"/>
      <c r="J406" s="236"/>
      <c r="K406" s="236"/>
      <c r="L406" s="241"/>
      <c r="M406" s="242"/>
      <c r="N406" s="243"/>
      <c r="O406" s="243"/>
      <c r="P406" s="243"/>
      <c r="Q406" s="243"/>
      <c r="R406" s="243"/>
      <c r="S406" s="243"/>
      <c r="T406" s="24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5" t="s">
        <v>156</v>
      </c>
      <c r="AU406" s="245" t="s">
        <v>83</v>
      </c>
      <c r="AV406" s="14" t="s">
        <v>83</v>
      </c>
      <c r="AW406" s="14" t="s">
        <v>35</v>
      </c>
      <c r="AX406" s="14" t="s">
        <v>73</v>
      </c>
      <c r="AY406" s="245" t="s">
        <v>143</v>
      </c>
    </row>
    <row r="407" s="15" customFormat="1">
      <c r="A407" s="15"/>
      <c r="B407" s="246"/>
      <c r="C407" s="247"/>
      <c r="D407" s="218" t="s">
        <v>156</v>
      </c>
      <c r="E407" s="248" t="s">
        <v>19</v>
      </c>
      <c r="F407" s="249" t="s">
        <v>174</v>
      </c>
      <c r="G407" s="247"/>
      <c r="H407" s="250">
        <v>5407.4160000000002</v>
      </c>
      <c r="I407" s="251"/>
      <c r="J407" s="247"/>
      <c r="K407" s="247"/>
      <c r="L407" s="252"/>
      <c r="M407" s="253"/>
      <c r="N407" s="254"/>
      <c r="O407" s="254"/>
      <c r="P407" s="254"/>
      <c r="Q407" s="254"/>
      <c r="R407" s="254"/>
      <c r="S407" s="254"/>
      <c r="T407" s="255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56" t="s">
        <v>156</v>
      </c>
      <c r="AU407" s="256" t="s">
        <v>83</v>
      </c>
      <c r="AV407" s="15" t="s">
        <v>150</v>
      </c>
      <c r="AW407" s="15" t="s">
        <v>35</v>
      </c>
      <c r="AX407" s="15" t="s">
        <v>81</v>
      </c>
      <c r="AY407" s="256" t="s">
        <v>143</v>
      </c>
    </row>
    <row r="408" s="2" customFormat="1" ht="16.5" customHeight="1">
      <c r="A408" s="39"/>
      <c r="B408" s="40"/>
      <c r="C408" s="205" t="s">
        <v>493</v>
      </c>
      <c r="D408" s="205" t="s">
        <v>145</v>
      </c>
      <c r="E408" s="206" t="s">
        <v>494</v>
      </c>
      <c r="F408" s="207" t="s">
        <v>495</v>
      </c>
      <c r="G408" s="208" t="s">
        <v>315</v>
      </c>
      <c r="H408" s="209">
        <v>452.5</v>
      </c>
      <c r="I408" s="210"/>
      <c r="J408" s="211">
        <f>ROUND(I408*H408,2)</f>
        <v>0</v>
      </c>
      <c r="K408" s="207" t="s">
        <v>149</v>
      </c>
      <c r="L408" s="45"/>
      <c r="M408" s="212" t="s">
        <v>19</v>
      </c>
      <c r="N408" s="213" t="s">
        <v>44</v>
      </c>
      <c r="O408" s="85"/>
      <c r="P408" s="214">
        <f>O408*H408</f>
        <v>0</v>
      </c>
      <c r="Q408" s="214">
        <v>0</v>
      </c>
      <c r="R408" s="214">
        <f>Q408*H408</f>
        <v>0</v>
      </c>
      <c r="S408" s="214">
        <v>0</v>
      </c>
      <c r="T408" s="21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6" t="s">
        <v>150</v>
      </c>
      <c r="AT408" s="216" t="s">
        <v>145</v>
      </c>
      <c r="AU408" s="216" t="s">
        <v>83</v>
      </c>
      <c r="AY408" s="18" t="s">
        <v>143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8" t="s">
        <v>81</v>
      </c>
      <c r="BK408" s="217">
        <f>ROUND(I408*H408,2)</f>
        <v>0</v>
      </c>
      <c r="BL408" s="18" t="s">
        <v>150</v>
      </c>
      <c r="BM408" s="216" t="s">
        <v>496</v>
      </c>
    </row>
    <row r="409" s="2" customFormat="1">
      <c r="A409" s="39"/>
      <c r="B409" s="40"/>
      <c r="C409" s="41"/>
      <c r="D409" s="218" t="s">
        <v>152</v>
      </c>
      <c r="E409" s="41"/>
      <c r="F409" s="219" t="s">
        <v>497</v>
      </c>
      <c r="G409" s="41"/>
      <c r="H409" s="41"/>
      <c r="I409" s="220"/>
      <c r="J409" s="41"/>
      <c r="K409" s="41"/>
      <c r="L409" s="45"/>
      <c r="M409" s="221"/>
      <c r="N409" s="222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152</v>
      </c>
      <c r="AU409" s="18" t="s">
        <v>83</v>
      </c>
    </row>
    <row r="410" s="2" customFormat="1">
      <c r="A410" s="39"/>
      <c r="B410" s="40"/>
      <c r="C410" s="41"/>
      <c r="D410" s="223" t="s">
        <v>154</v>
      </c>
      <c r="E410" s="41"/>
      <c r="F410" s="224" t="s">
        <v>498</v>
      </c>
      <c r="G410" s="41"/>
      <c r="H410" s="41"/>
      <c r="I410" s="220"/>
      <c r="J410" s="41"/>
      <c r="K410" s="41"/>
      <c r="L410" s="45"/>
      <c r="M410" s="221"/>
      <c r="N410" s="222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154</v>
      </c>
      <c r="AU410" s="18" t="s">
        <v>83</v>
      </c>
    </row>
    <row r="411" s="13" customFormat="1">
      <c r="A411" s="13"/>
      <c r="B411" s="225"/>
      <c r="C411" s="226"/>
      <c r="D411" s="218" t="s">
        <v>156</v>
      </c>
      <c r="E411" s="227" t="s">
        <v>19</v>
      </c>
      <c r="F411" s="228" t="s">
        <v>499</v>
      </c>
      <c r="G411" s="226"/>
      <c r="H411" s="227" t="s">
        <v>19</v>
      </c>
      <c r="I411" s="229"/>
      <c r="J411" s="226"/>
      <c r="K411" s="226"/>
      <c r="L411" s="230"/>
      <c r="M411" s="231"/>
      <c r="N411" s="232"/>
      <c r="O411" s="232"/>
      <c r="P411" s="232"/>
      <c r="Q411" s="232"/>
      <c r="R411" s="232"/>
      <c r="S411" s="232"/>
      <c r="T411" s="23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4" t="s">
        <v>156</v>
      </c>
      <c r="AU411" s="234" t="s">
        <v>83</v>
      </c>
      <c r="AV411" s="13" t="s">
        <v>81</v>
      </c>
      <c r="AW411" s="13" t="s">
        <v>35</v>
      </c>
      <c r="AX411" s="13" t="s">
        <v>73</v>
      </c>
      <c r="AY411" s="234" t="s">
        <v>143</v>
      </c>
    </row>
    <row r="412" s="13" customFormat="1">
      <c r="A412" s="13"/>
      <c r="B412" s="225"/>
      <c r="C412" s="226"/>
      <c r="D412" s="218" t="s">
        <v>156</v>
      </c>
      <c r="E412" s="227" t="s">
        <v>19</v>
      </c>
      <c r="F412" s="228" t="s">
        <v>500</v>
      </c>
      <c r="G412" s="226"/>
      <c r="H412" s="227" t="s">
        <v>19</v>
      </c>
      <c r="I412" s="229"/>
      <c r="J412" s="226"/>
      <c r="K412" s="226"/>
      <c r="L412" s="230"/>
      <c r="M412" s="231"/>
      <c r="N412" s="232"/>
      <c r="O412" s="232"/>
      <c r="P412" s="232"/>
      <c r="Q412" s="232"/>
      <c r="R412" s="232"/>
      <c r="S412" s="232"/>
      <c r="T412" s="23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4" t="s">
        <v>156</v>
      </c>
      <c r="AU412" s="234" t="s">
        <v>83</v>
      </c>
      <c r="AV412" s="13" t="s">
        <v>81</v>
      </c>
      <c r="AW412" s="13" t="s">
        <v>35</v>
      </c>
      <c r="AX412" s="13" t="s">
        <v>73</v>
      </c>
      <c r="AY412" s="234" t="s">
        <v>143</v>
      </c>
    </row>
    <row r="413" s="14" customFormat="1">
      <c r="A413" s="14"/>
      <c r="B413" s="235"/>
      <c r="C413" s="236"/>
      <c r="D413" s="218" t="s">
        <v>156</v>
      </c>
      <c r="E413" s="237" t="s">
        <v>19</v>
      </c>
      <c r="F413" s="238" t="s">
        <v>501</v>
      </c>
      <c r="G413" s="236"/>
      <c r="H413" s="239">
        <v>290</v>
      </c>
      <c r="I413" s="240"/>
      <c r="J413" s="236"/>
      <c r="K413" s="236"/>
      <c r="L413" s="241"/>
      <c r="M413" s="242"/>
      <c r="N413" s="243"/>
      <c r="O413" s="243"/>
      <c r="P413" s="243"/>
      <c r="Q413" s="243"/>
      <c r="R413" s="243"/>
      <c r="S413" s="243"/>
      <c r="T413" s="24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5" t="s">
        <v>156</v>
      </c>
      <c r="AU413" s="245" t="s">
        <v>83</v>
      </c>
      <c r="AV413" s="14" t="s">
        <v>83</v>
      </c>
      <c r="AW413" s="14" t="s">
        <v>35</v>
      </c>
      <c r="AX413" s="14" t="s">
        <v>73</v>
      </c>
      <c r="AY413" s="245" t="s">
        <v>143</v>
      </c>
    </row>
    <row r="414" s="13" customFormat="1">
      <c r="A414" s="13"/>
      <c r="B414" s="225"/>
      <c r="C414" s="226"/>
      <c r="D414" s="218" t="s">
        <v>156</v>
      </c>
      <c r="E414" s="227" t="s">
        <v>19</v>
      </c>
      <c r="F414" s="228" t="s">
        <v>502</v>
      </c>
      <c r="G414" s="226"/>
      <c r="H414" s="227" t="s">
        <v>19</v>
      </c>
      <c r="I414" s="229"/>
      <c r="J414" s="226"/>
      <c r="K414" s="226"/>
      <c r="L414" s="230"/>
      <c r="M414" s="231"/>
      <c r="N414" s="232"/>
      <c r="O414" s="232"/>
      <c r="P414" s="232"/>
      <c r="Q414" s="232"/>
      <c r="R414" s="232"/>
      <c r="S414" s="232"/>
      <c r="T414" s="23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4" t="s">
        <v>156</v>
      </c>
      <c r="AU414" s="234" t="s">
        <v>83</v>
      </c>
      <c r="AV414" s="13" t="s">
        <v>81</v>
      </c>
      <c r="AW414" s="13" t="s">
        <v>35</v>
      </c>
      <c r="AX414" s="13" t="s">
        <v>73</v>
      </c>
      <c r="AY414" s="234" t="s">
        <v>143</v>
      </c>
    </row>
    <row r="415" s="14" customFormat="1">
      <c r="A415" s="14"/>
      <c r="B415" s="235"/>
      <c r="C415" s="236"/>
      <c r="D415" s="218" t="s">
        <v>156</v>
      </c>
      <c r="E415" s="237" t="s">
        <v>19</v>
      </c>
      <c r="F415" s="238" t="s">
        <v>503</v>
      </c>
      <c r="G415" s="236"/>
      <c r="H415" s="239">
        <v>5.25</v>
      </c>
      <c r="I415" s="240"/>
      <c r="J415" s="236"/>
      <c r="K415" s="236"/>
      <c r="L415" s="241"/>
      <c r="M415" s="242"/>
      <c r="N415" s="243"/>
      <c r="O415" s="243"/>
      <c r="P415" s="243"/>
      <c r="Q415" s="243"/>
      <c r="R415" s="243"/>
      <c r="S415" s="243"/>
      <c r="T415" s="24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5" t="s">
        <v>156</v>
      </c>
      <c r="AU415" s="245" t="s">
        <v>83</v>
      </c>
      <c r="AV415" s="14" t="s">
        <v>83</v>
      </c>
      <c r="AW415" s="14" t="s">
        <v>35</v>
      </c>
      <c r="AX415" s="14" t="s">
        <v>73</v>
      </c>
      <c r="AY415" s="245" t="s">
        <v>143</v>
      </c>
    </row>
    <row r="416" s="13" customFormat="1">
      <c r="A416" s="13"/>
      <c r="B416" s="225"/>
      <c r="C416" s="226"/>
      <c r="D416" s="218" t="s">
        <v>156</v>
      </c>
      <c r="E416" s="227" t="s">
        <v>19</v>
      </c>
      <c r="F416" s="228" t="s">
        <v>504</v>
      </c>
      <c r="G416" s="226"/>
      <c r="H416" s="227" t="s">
        <v>19</v>
      </c>
      <c r="I416" s="229"/>
      <c r="J416" s="226"/>
      <c r="K416" s="226"/>
      <c r="L416" s="230"/>
      <c r="M416" s="231"/>
      <c r="N416" s="232"/>
      <c r="O416" s="232"/>
      <c r="P416" s="232"/>
      <c r="Q416" s="232"/>
      <c r="R416" s="232"/>
      <c r="S416" s="232"/>
      <c r="T416" s="23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4" t="s">
        <v>156</v>
      </c>
      <c r="AU416" s="234" t="s">
        <v>83</v>
      </c>
      <c r="AV416" s="13" t="s">
        <v>81</v>
      </c>
      <c r="AW416" s="13" t="s">
        <v>35</v>
      </c>
      <c r="AX416" s="13" t="s">
        <v>73</v>
      </c>
      <c r="AY416" s="234" t="s">
        <v>143</v>
      </c>
    </row>
    <row r="417" s="14" customFormat="1">
      <c r="A417" s="14"/>
      <c r="B417" s="235"/>
      <c r="C417" s="236"/>
      <c r="D417" s="218" t="s">
        <v>156</v>
      </c>
      <c r="E417" s="237" t="s">
        <v>19</v>
      </c>
      <c r="F417" s="238" t="s">
        <v>505</v>
      </c>
      <c r="G417" s="236"/>
      <c r="H417" s="239">
        <v>7.5</v>
      </c>
      <c r="I417" s="240"/>
      <c r="J417" s="236"/>
      <c r="K417" s="236"/>
      <c r="L417" s="241"/>
      <c r="M417" s="242"/>
      <c r="N417" s="243"/>
      <c r="O417" s="243"/>
      <c r="P417" s="243"/>
      <c r="Q417" s="243"/>
      <c r="R417" s="243"/>
      <c r="S417" s="243"/>
      <c r="T417" s="24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5" t="s">
        <v>156</v>
      </c>
      <c r="AU417" s="245" t="s">
        <v>83</v>
      </c>
      <c r="AV417" s="14" t="s">
        <v>83</v>
      </c>
      <c r="AW417" s="14" t="s">
        <v>35</v>
      </c>
      <c r="AX417" s="14" t="s">
        <v>73</v>
      </c>
      <c r="AY417" s="245" t="s">
        <v>143</v>
      </c>
    </row>
    <row r="418" s="13" customFormat="1">
      <c r="A418" s="13"/>
      <c r="B418" s="225"/>
      <c r="C418" s="226"/>
      <c r="D418" s="218" t="s">
        <v>156</v>
      </c>
      <c r="E418" s="227" t="s">
        <v>19</v>
      </c>
      <c r="F418" s="228" t="s">
        <v>506</v>
      </c>
      <c r="G418" s="226"/>
      <c r="H418" s="227" t="s">
        <v>19</v>
      </c>
      <c r="I418" s="229"/>
      <c r="J418" s="226"/>
      <c r="K418" s="226"/>
      <c r="L418" s="230"/>
      <c r="M418" s="231"/>
      <c r="N418" s="232"/>
      <c r="O418" s="232"/>
      <c r="P418" s="232"/>
      <c r="Q418" s="232"/>
      <c r="R418" s="232"/>
      <c r="S418" s="232"/>
      <c r="T418" s="23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4" t="s">
        <v>156</v>
      </c>
      <c r="AU418" s="234" t="s">
        <v>83</v>
      </c>
      <c r="AV418" s="13" t="s">
        <v>81</v>
      </c>
      <c r="AW418" s="13" t="s">
        <v>35</v>
      </c>
      <c r="AX418" s="13" t="s">
        <v>73</v>
      </c>
      <c r="AY418" s="234" t="s">
        <v>143</v>
      </c>
    </row>
    <row r="419" s="14" customFormat="1">
      <c r="A419" s="14"/>
      <c r="B419" s="235"/>
      <c r="C419" s="236"/>
      <c r="D419" s="218" t="s">
        <v>156</v>
      </c>
      <c r="E419" s="237" t="s">
        <v>19</v>
      </c>
      <c r="F419" s="238" t="s">
        <v>503</v>
      </c>
      <c r="G419" s="236"/>
      <c r="H419" s="239">
        <v>5.25</v>
      </c>
      <c r="I419" s="240"/>
      <c r="J419" s="236"/>
      <c r="K419" s="236"/>
      <c r="L419" s="241"/>
      <c r="M419" s="242"/>
      <c r="N419" s="243"/>
      <c r="O419" s="243"/>
      <c r="P419" s="243"/>
      <c r="Q419" s="243"/>
      <c r="R419" s="243"/>
      <c r="S419" s="243"/>
      <c r="T419" s="24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5" t="s">
        <v>156</v>
      </c>
      <c r="AU419" s="245" t="s">
        <v>83</v>
      </c>
      <c r="AV419" s="14" t="s">
        <v>83</v>
      </c>
      <c r="AW419" s="14" t="s">
        <v>35</v>
      </c>
      <c r="AX419" s="14" t="s">
        <v>73</v>
      </c>
      <c r="AY419" s="245" t="s">
        <v>143</v>
      </c>
    </row>
    <row r="420" s="13" customFormat="1">
      <c r="A420" s="13"/>
      <c r="B420" s="225"/>
      <c r="C420" s="226"/>
      <c r="D420" s="218" t="s">
        <v>156</v>
      </c>
      <c r="E420" s="227" t="s">
        <v>19</v>
      </c>
      <c r="F420" s="228" t="s">
        <v>507</v>
      </c>
      <c r="G420" s="226"/>
      <c r="H420" s="227" t="s">
        <v>19</v>
      </c>
      <c r="I420" s="229"/>
      <c r="J420" s="226"/>
      <c r="K420" s="226"/>
      <c r="L420" s="230"/>
      <c r="M420" s="231"/>
      <c r="N420" s="232"/>
      <c r="O420" s="232"/>
      <c r="P420" s="232"/>
      <c r="Q420" s="232"/>
      <c r="R420" s="232"/>
      <c r="S420" s="232"/>
      <c r="T420" s="23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4" t="s">
        <v>156</v>
      </c>
      <c r="AU420" s="234" t="s">
        <v>83</v>
      </c>
      <c r="AV420" s="13" t="s">
        <v>81</v>
      </c>
      <c r="AW420" s="13" t="s">
        <v>35</v>
      </c>
      <c r="AX420" s="13" t="s">
        <v>73</v>
      </c>
      <c r="AY420" s="234" t="s">
        <v>143</v>
      </c>
    </row>
    <row r="421" s="14" customFormat="1">
      <c r="A421" s="14"/>
      <c r="B421" s="235"/>
      <c r="C421" s="236"/>
      <c r="D421" s="218" t="s">
        <v>156</v>
      </c>
      <c r="E421" s="237" t="s">
        <v>19</v>
      </c>
      <c r="F421" s="238" t="s">
        <v>508</v>
      </c>
      <c r="G421" s="236"/>
      <c r="H421" s="239">
        <v>4.5</v>
      </c>
      <c r="I421" s="240"/>
      <c r="J421" s="236"/>
      <c r="K421" s="236"/>
      <c r="L421" s="241"/>
      <c r="M421" s="242"/>
      <c r="N421" s="243"/>
      <c r="O421" s="243"/>
      <c r="P421" s="243"/>
      <c r="Q421" s="243"/>
      <c r="R421" s="243"/>
      <c r="S421" s="243"/>
      <c r="T421" s="24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5" t="s">
        <v>156</v>
      </c>
      <c r="AU421" s="245" t="s">
        <v>83</v>
      </c>
      <c r="AV421" s="14" t="s">
        <v>83</v>
      </c>
      <c r="AW421" s="14" t="s">
        <v>35</v>
      </c>
      <c r="AX421" s="14" t="s">
        <v>73</v>
      </c>
      <c r="AY421" s="245" t="s">
        <v>143</v>
      </c>
    </row>
    <row r="422" s="13" customFormat="1">
      <c r="A422" s="13"/>
      <c r="B422" s="225"/>
      <c r="C422" s="226"/>
      <c r="D422" s="218" t="s">
        <v>156</v>
      </c>
      <c r="E422" s="227" t="s">
        <v>19</v>
      </c>
      <c r="F422" s="228" t="s">
        <v>509</v>
      </c>
      <c r="G422" s="226"/>
      <c r="H422" s="227" t="s">
        <v>19</v>
      </c>
      <c r="I422" s="229"/>
      <c r="J422" s="226"/>
      <c r="K422" s="226"/>
      <c r="L422" s="230"/>
      <c r="M422" s="231"/>
      <c r="N422" s="232"/>
      <c r="O422" s="232"/>
      <c r="P422" s="232"/>
      <c r="Q422" s="232"/>
      <c r="R422" s="232"/>
      <c r="S422" s="232"/>
      <c r="T422" s="23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4" t="s">
        <v>156</v>
      </c>
      <c r="AU422" s="234" t="s">
        <v>83</v>
      </c>
      <c r="AV422" s="13" t="s">
        <v>81</v>
      </c>
      <c r="AW422" s="13" t="s">
        <v>35</v>
      </c>
      <c r="AX422" s="13" t="s">
        <v>73</v>
      </c>
      <c r="AY422" s="234" t="s">
        <v>143</v>
      </c>
    </row>
    <row r="423" s="14" customFormat="1">
      <c r="A423" s="14"/>
      <c r="B423" s="235"/>
      <c r="C423" s="236"/>
      <c r="D423" s="218" t="s">
        <v>156</v>
      </c>
      <c r="E423" s="237" t="s">
        <v>19</v>
      </c>
      <c r="F423" s="238" t="s">
        <v>508</v>
      </c>
      <c r="G423" s="236"/>
      <c r="H423" s="239">
        <v>4.5</v>
      </c>
      <c r="I423" s="240"/>
      <c r="J423" s="236"/>
      <c r="K423" s="236"/>
      <c r="L423" s="241"/>
      <c r="M423" s="242"/>
      <c r="N423" s="243"/>
      <c r="O423" s="243"/>
      <c r="P423" s="243"/>
      <c r="Q423" s="243"/>
      <c r="R423" s="243"/>
      <c r="S423" s="243"/>
      <c r="T423" s="24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5" t="s">
        <v>156</v>
      </c>
      <c r="AU423" s="245" t="s">
        <v>83</v>
      </c>
      <c r="AV423" s="14" t="s">
        <v>83</v>
      </c>
      <c r="AW423" s="14" t="s">
        <v>35</v>
      </c>
      <c r="AX423" s="14" t="s">
        <v>73</v>
      </c>
      <c r="AY423" s="245" t="s">
        <v>143</v>
      </c>
    </row>
    <row r="424" s="13" customFormat="1">
      <c r="A424" s="13"/>
      <c r="B424" s="225"/>
      <c r="C424" s="226"/>
      <c r="D424" s="218" t="s">
        <v>156</v>
      </c>
      <c r="E424" s="227" t="s">
        <v>19</v>
      </c>
      <c r="F424" s="228" t="s">
        <v>510</v>
      </c>
      <c r="G424" s="226"/>
      <c r="H424" s="227" t="s">
        <v>19</v>
      </c>
      <c r="I424" s="229"/>
      <c r="J424" s="226"/>
      <c r="K424" s="226"/>
      <c r="L424" s="230"/>
      <c r="M424" s="231"/>
      <c r="N424" s="232"/>
      <c r="O424" s="232"/>
      <c r="P424" s="232"/>
      <c r="Q424" s="232"/>
      <c r="R424" s="232"/>
      <c r="S424" s="232"/>
      <c r="T424" s="23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4" t="s">
        <v>156</v>
      </c>
      <c r="AU424" s="234" t="s">
        <v>83</v>
      </c>
      <c r="AV424" s="13" t="s">
        <v>81</v>
      </c>
      <c r="AW424" s="13" t="s">
        <v>35</v>
      </c>
      <c r="AX424" s="13" t="s">
        <v>73</v>
      </c>
      <c r="AY424" s="234" t="s">
        <v>143</v>
      </c>
    </row>
    <row r="425" s="14" customFormat="1">
      <c r="A425" s="14"/>
      <c r="B425" s="235"/>
      <c r="C425" s="236"/>
      <c r="D425" s="218" t="s">
        <v>156</v>
      </c>
      <c r="E425" s="237" t="s">
        <v>19</v>
      </c>
      <c r="F425" s="238" t="s">
        <v>511</v>
      </c>
      <c r="G425" s="236"/>
      <c r="H425" s="239">
        <v>10.5</v>
      </c>
      <c r="I425" s="240"/>
      <c r="J425" s="236"/>
      <c r="K425" s="236"/>
      <c r="L425" s="241"/>
      <c r="M425" s="242"/>
      <c r="N425" s="243"/>
      <c r="O425" s="243"/>
      <c r="P425" s="243"/>
      <c r="Q425" s="243"/>
      <c r="R425" s="243"/>
      <c r="S425" s="243"/>
      <c r="T425" s="24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5" t="s">
        <v>156</v>
      </c>
      <c r="AU425" s="245" t="s">
        <v>83</v>
      </c>
      <c r="AV425" s="14" t="s">
        <v>83</v>
      </c>
      <c r="AW425" s="14" t="s">
        <v>35</v>
      </c>
      <c r="AX425" s="14" t="s">
        <v>73</v>
      </c>
      <c r="AY425" s="245" t="s">
        <v>143</v>
      </c>
    </row>
    <row r="426" s="13" customFormat="1">
      <c r="A426" s="13"/>
      <c r="B426" s="225"/>
      <c r="C426" s="226"/>
      <c r="D426" s="218" t="s">
        <v>156</v>
      </c>
      <c r="E426" s="227" t="s">
        <v>19</v>
      </c>
      <c r="F426" s="228" t="s">
        <v>455</v>
      </c>
      <c r="G426" s="226"/>
      <c r="H426" s="227" t="s">
        <v>19</v>
      </c>
      <c r="I426" s="229"/>
      <c r="J426" s="226"/>
      <c r="K426" s="226"/>
      <c r="L426" s="230"/>
      <c r="M426" s="231"/>
      <c r="N426" s="232"/>
      <c r="O426" s="232"/>
      <c r="P426" s="232"/>
      <c r="Q426" s="232"/>
      <c r="R426" s="232"/>
      <c r="S426" s="232"/>
      <c r="T426" s="23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4" t="s">
        <v>156</v>
      </c>
      <c r="AU426" s="234" t="s">
        <v>83</v>
      </c>
      <c r="AV426" s="13" t="s">
        <v>81</v>
      </c>
      <c r="AW426" s="13" t="s">
        <v>35</v>
      </c>
      <c r="AX426" s="13" t="s">
        <v>73</v>
      </c>
      <c r="AY426" s="234" t="s">
        <v>143</v>
      </c>
    </row>
    <row r="427" s="14" customFormat="1">
      <c r="A427" s="14"/>
      <c r="B427" s="235"/>
      <c r="C427" s="236"/>
      <c r="D427" s="218" t="s">
        <v>156</v>
      </c>
      <c r="E427" s="237" t="s">
        <v>19</v>
      </c>
      <c r="F427" s="238" t="s">
        <v>512</v>
      </c>
      <c r="G427" s="236"/>
      <c r="H427" s="239">
        <v>125</v>
      </c>
      <c r="I427" s="240"/>
      <c r="J427" s="236"/>
      <c r="K427" s="236"/>
      <c r="L427" s="241"/>
      <c r="M427" s="242"/>
      <c r="N427" s="243"/>
      <c r="O427" s="243"/>
      <c r="P427" s="243"/>
      <c r="Q427" s="243"/>
      <c r="R427" s="243"/>
      <c r="S427" s="243"/>
      <c r="T427" s="24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5" t="s">
        <v>156</v>
      </c>
      <c r="AU427" s="245" t="s">
        <v>83</v>
      </c>
      <c r="AV427" s="14" t="s">
        <v>83</v>
      </c>
      <c r="AW427" s="14" t="s">
        <v>35</v>
      </c>
      <c r="AX427" s="14" t="s">
        <v>73</v>
      </c>
      <c r="AY427" s="245" t="s">
        <v>143</v>
      </c>
    </row>
    <row r="428" s="15" customFormat="1">
      <c r="A428" s="15"/>
      <c r="B428" s="246"/>
      <c r="C428" s="247"/>
      <c r="D428" s="218" t="s">
        <v>156</v>
      </c>
      <c r="E428" s="248" t="s">
        <v>19</v>
      </c>
      <c r="F428" s="249" t="s">
        <v>174</v>
      </c>
      <c r="G428" s="247"/>
      <c r="H428" s="250">
        <v>452.5</v>
      </c>
      <c r="I428" s="251"/>
      <c r="J428" s="247"/>
      <c r="K428" s="247"/>
      <c r="L428" s="252"/>
      <c r="M428" s="253"/>
      <c r="N428" s="254"/>
      <c r="O428" s="254"/>
      <c r="P428" s="254"/>
      <c r="Q428" s="254"/>
      <c r="R428" s="254"/>
      <c r="S428" s="254"/>
      <c r="T428" s="25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56" t="s">
        <v>156</v>
      </c>
      <c r="AU428" s="256" t="s">
        <v>83</v>
      </c>
      <c r="AV428" s="15" t="s">
        <v>150</v>
      </c>
      <c r="AW428" s="15" t="s">
        <v>35</v>
      </c>
      <c r="AX428" s="15" t="s">
        <v>81</v>
      </c>
      <c r="AY428" s="256" t="s">
        <v>143</v>
      </c>
    </row>
    <row r="429" s="2" customFormat="1" ht="16.5" customHeight="1">
      <c r="A429" s="39"/>
      <c r="B429" s="40"/>
      <c r="C429" s="257" t="s">
        <v>513</v>
      </c>
      <c r="D429" s="257" t="s">
        <v>468</v>
      </c>
      <c r="E429" s="258" t="s">
        <v>514</v>
      </c>
      <c r="F429" s="259" t="s">
        <v>515</v>
      </c>
      <c r="G429" s="260" t="s">
        <v>471</v>
      </c>
      <c r="H429" s="261">
        <v>308.95100000000002</v>
      </c>
      <c r="I429" s="262"/>
      <c r="J429" s="263">
        <f>ROUND(I429*H429,2)</f>
        <v>0</v>
      </c>
      <c r="K429" s="259" t="s">
        <v>149</v>
      </c>
      <c r="L429" s="264"/>
      <c r="M429" s="265" t="s">
        <v>19</v>
      </c>
      <c r="N429" s="266" t="s">
        <v>44</v>
      </c>
      <c r="O429" s="85"/>
      <c r="P429" s="214">
        <f>O429*H429</f>
        <v>0</v>
      </c>
      <c r="Q429" s="214">
        <v>1</v>
      </c>
      <c r="R429" s="214">
        <f>Q429*H429</f>
        <v>308.95100000000002</v>
      </c>
      <c r="S429" s="214">
        <v>0</v>
      </c>
      <c r="T429" s="215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16" t="s">
        <v>210</v>
      </c>
      <c r="AT429" s="216" t="s">
        <v>468</v>
      </c>
      <c r="AU429" s="216" t="s">
        <v>83</v>
      </c>
      <c r="AY429" s="18" t="s">
        <v>143</v>
      </c>
      <c r="BE429" s="217">
        <f>IF(N429="základní",J429,0)</f>
        <v>0</v>
      </c>
      <c r="BF429" s="217">
        <f>IF(N429="snížená",J429,0)</f>
        <v>0</v>
      </c>
      <c r="BG429" s="217">
        <f>IF(N429="zákl. přenesená",J429,0)</f>
        <v>0</v>
      </c>
      <c r="BH429" s="217">
        <f>IF(N429="sníž. přenesená",J429,0)</f>
        <v>0</v>
      </c>
      <c r="BI429" s="217">
        <f>IF(N429="nulová",J429,0)</f>
        <v>0</v>
      </c>
      <c r="BJ429" s="18" t="s">
        <v>81</v>
      </c>
      <c r="BK429" s="217">
        <f>ROUND(I429*H429,2)</f>
        <v>0</v>
      </c>
      <c r="BL429" s="18" t="s">
        <v>150</v>
      </c>
      <c r="BM429" s="216" t="s">
        <v>516</v>
      </c>
    </row>
    <row r="430" s="2" customFormat="1">
      <c r="A430" s="39"/>
      <c r="B430" s="40"/>
      <c r="C430" s="41"/>
      <c r="D430" s="218" t="s">
        <v>152</v>
      </c>
      <c r="E430" s="41"/>
      <c r="F430" s="219" t="s">
        <v>515</v>
      </c>
      <c r="G430" s="41"/>
      <c r="H430" s="41"/>
      <c r="I430" s="220"/>
      <c r="J430" s="41"/>
      <c r="K430" s="41"/>
      <c r="L430" s="45"/>
      <c r="M430" s="221"/>
      <c r="N430" s="222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152</v>
      </c>
      <c r="AU430" s="18" t="s">
        <v>83</v>
      </c>
    </row>
    <row r="431" s="13" customFormat="1">
      <c r="A431" s="13"/>
      <c r="B431" s="225"/>
      <c r="C431" s="226"/>
      <c r="D431" s="218" t="s">
        <v>156</v>
      </c>
      <c r="E431" s="227" t="s">
        <v>19</v>
      </c>
      <c r="F431" s="228" t="s">
        <v>157</v>
      </c>
      <c r="G431" s="226"/>
      <c r="H431" s="227" t="s">
        <v>19</v>
      </c>
      <c r="I431" s="229"/>
      <c r="J431" s="226"/>
      <c r="K431" s="226"/>
      <c r="L431" s="230"/>
      <c r="M431" s="231"/>
      <c r="N431" s="232"/>
      <c r="O431" s="232"/>
      <c r="P431" s="232"/>
      <c r="Q431" s="232"/>
      <c r="R431" s="232"/>
      <c r="S431" s="232"/>
      <c r="T431" s="23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4" t="s">
        <v>156</v>
      </c>
      <c r="AU431" s="234" t="s">
        <v>83</v>
      </c>
      <c r="AV431" s="13" t="s">
        <v>81</v>
      </c>
      <c r="AW431" s="13" t="s">
        <v>35</v>
      </c>
      <c r="AX431" s="13" t="s">
        <v>73</v>
      </c>
      <c r="AY431" s="234" t="s">
        <v>143</v>
      </c>
    </row>
    <row r="432" s="13" customFormat="1">
      <c r="A432" s="13"/>
      <c r="B432" s="225"/>
      <c r="C432" s="226"/>
      <c r="D432" s="218" t="s">
        <v>156</v>
      </c>
      <c r="E432" s="227" t="s">
        <v>19</v>
      </c>
      <c r="F432" s="228" t="s">
        <v>481</v>
      </c>
      <c r="G432" s="226"/>
      <c r="H432" s="227" t="s">
        <v>19</v>
      </c>
      <c r="I432" s="229"/>
      <c r="J432" s="226"/>
      <c r="K432" s="226"/>
      <c r="L432" s="230"/>
      <c r="M432" s="231"/>
      <c r="N432" s="232"/>
      <c r="O432" s="232"/>
      <c r="P432" s="232"/>
      <c r="Q432" s="232"/>
      <c r="R432" s="232"/>
      <c r="S432" s="232"/>
      <c r="T432" s="23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4" t="s">
        <v>156</v>
      </c>
      <c r="AU432" s="234" t="s">
        <v>83</v>
      </c>
      <c r="AV432" s="13" t="s">
        <v>81</v>
      </c>
      <c r="AW432" s="13" t="s">
        <v>35</v>
      </c>
      <c r="AX432" s="13" t="s">
        <v>73</v>
      </c>
      <c r="AY432" s="234" t="s">
        <v>143</v>
      </c>
    </row>
    <row r="433" s="14" customFormat="1">
      <c r="A433" s="14"/>
      <c r="B433" s="235"/>
      <c r="C433" s="236"/>
      <c r="D433" s="218" t="s">
        <v>156</v>
      </c>
      <c r="E433" s="237" t="s">
        <v>19</v>
      </c>
      <c r="F433" s="238" t="s">
        <v>517</v>
      </c>
      <c r="G433" s="236"/>
      <c r="H433" s="239">
        <v>259</v>
      </c>
      <c r="I433" s="240"/>
      <c r="J433" s="236"/>
      <c r="K433" s="236"/>
      <c r="L433" s="241"/>
      <c r="M433" s="242"/>
      <c r="N433" s="243"/>
      <c r="O433" s="243"/>
      <c r="P433" s="243"/>
      <c r="Q433" s="243"/>
      <c r="R433" s="243"/>
      <c r="S433" s="243"/>
      <c r="T433" s="24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5" t="s">
        <v>156</v>
      </c>
      <c r="AU433" s="245" t="s">
        <v>83</v>
      </c>
      <c r="AV433" s="14" t="s">
        <v>83</v>
      </c>
      <c r="AW433" s="14" t="s">
        <v>35</v>
      </c>
      <c r="AX433" s="14" t="s">
        <v>73</v>
      </c>
      <c r="AY433" s="245" t="s">
        <v>143</v>
      </c>
    </row>
    <row r="434" s="13" customFormat="1">
      <c r="A434" s="13"/>
      <c r="B434" s="225"/>
      <c r="C434" s="226"/>
      <c r="D434" s="218" t="s">
        <v>156</v>
      </c>
      <c r="E434" s="227" t="s">
        <v>19</v>
      </c>
      <c r="F434" s="228" t="s">
        <v>502</v>
      </c>
      <c r="G434" s="226"/>
      <c r="H434" s="227" t="s">
        <v>19</v>
      </c>
      <c r="I434" s="229"/>
      <c r="J434" s="226"/>
      <c r="K434" s="226"/>
      <c r="L434" s="230"/>
      <c r="M434" s="231"/>
      <c r="N434" s="232"/>
      <c r="O434" s="232"/>
      <c r="P434" s="232"/>
      <c r="Q434" s="232"/>
      <c r="R434" s="232"/>
      <c r="S434" s="232"/>
      <c r="T434" s="23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4" t="s">
        <v>156</v>
      </c>
      <c r="AU434" s="234" t="s">
        <v>83</v>
      </c>
      <c r="AV434" s="13" t="s">
        <v>81</v>
      </c>
      <c r="AW434" s="13" t="s">
        <v>35</v>
      </c>
      <c r="AX434" s="13" t="s">
        <v>73</v>
      </c>
      <c r="AY434" s="234" t="s">
        <v>143</v>
      </c>
    </row>
    <row r="435" s="14" customFormat="1">
      <c r="A435" s="14"/>
      <c r="B435" s="235"/>
      <c r="C435" s="236"/>
      <c r="D435" s="218" t="s">
        <v>156</v>
      </c>
      <c r="E435" s="237" t="s">
        <v>19</v>
      </c>
      <c r="F435" s="238" t="s">
        <v>518</v>
      </c>
      <c r="G435" s="236"/>
      <c r="H435" s="239">
        <v>9.7129999999999992</v>
      </c>
      <c r="I435" s="240"/>
      <c r="J435" s="236"/>
      <c r="K435" s="236"/>
      <c r="L435" s="241"/>
      <c r="M435" s="242"/>
      <c r="N435" s="243"/>
      <c r="O435" s="243"/>
      <c r="P435" s="243"/>
      <c r="Q435" s="243"/>
      <c r="R435" s="243"/>
      <c r="S435" s="243"/>
      <c r="T435" s="24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5" t="s">
        <v>156</v>
      </c>
      <c r="AU435" s="245" t="s">
        <v>83</v>
      </c>
      <c r="AV435" s="14" t="s">
        <v>83</v>
      </c>
      <c r="AW435" s="14" t="s">
        <v>35</v>
      </c>
      <c r="AX435" s="14" t="s">
        <v>73</v>
      </c>
      <c r="AY435" s="245" t="s">
        <v>143</v>
      </c>
    </row>
    <row r="436" s="13" customFormat="1">
      <c r="A436" s="13"/>
      <c r="B436" s="225"/>
      <c r="C436" s="226"/>
      <c r="D436" s="218" t="s">
        <v>156</v>
      </c>
      <c r="E436" s="227" t="s">
        <v>19</v>
      </c>
      <c r="F436" s="228" t="s">
        <v>504</v>
      </c>
      <c r="G436" s="226"/>
      <c r="H436" s="227" t="s">
        <v>19</v>
      </c>
      <c r="I436" s="229"/>
      <c r="J436" s="226"/>
      <c r="K436" s="226"/>
      <c r="L436" s="230"/>
      <c r="M436" s="231"/>
      <c r="N436" s="232"/>
      <c r="O436" s="232"/>
      <c r="P436" s="232"/>
      <c r="Q436" s="232"/>
      <c r="R436" s="232"/>
      <c r="S436" s="232"/>
      <c r="T436" s="23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4" t="s">
        <v>156</v>
      </c>
      <c r="AU436" s="234" t="s">
        <v>83</v>
      </c>
      <c r="AV436" s="13" t="s">
        <v>81</v>
      </c>
      <c r="AW436" s="13" t="s">
        <v>35</v>
      </c>
      <c r="AX436" s="13" t="s">
        <v>73</v>
      </c>
      <c r="AY436" s="234" t="s">
        <v>143</v>
      </c>
    </row>
    <row r="437" s="14" customFormat="1">
      <c r="A437" s="14"/>
      <c r="B437" s="235"/>
      <c r="C437" s="236"/>
      <c r="D437" s="218" t="s">
        <v>156</v>
      </c>
      <c r="E437" s="237" t="s">
        <v>19</v>
      </c>
      <c r="F437" s="238" t="s">
        <v>519</v>
      </c>
      <c r="G437" s="236"/>
      <c r="H437" s="239">
        <v>13.875</v>
      </c>
      <c r="I437" s="240"/>
      <c r="J437" s="236"/>
      <c r="K437" s="236"/>
      <c r="L437" s="241"/>
      <c r="M437" s="242"/>
      <c r="N437" s="243"/>
      <c r="O437" s="243"/>
      <c r="P437" s="243"/>
      <c r="Q437" s="243"/>
      <c r="R437" s="243"/>
      <c r="S437" s="243"/>
      <c r="T437" s="24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5" t="s">
        <v>156</v>
      </c>
      <c r="AU437" s="245" t="s">
        <v>83</v>
      </c>
      <c r="AV437" s="14" t="s">
        <v>83</v>
      </c>
      <c r="AW437" s="14" t="s">
        <v>35</v>
      </c>
      <c r="AX437" s="14" t="s">
        <v>73</v>
      </c>
      <c r="AY437" s="245" t="s">
        <v>143</v>
      </c>
    </row>
    <row r="438" s="13" customFormat="1">
      <c r="A438" s="13"/>
      <c r="B438" s="225"/>
      <c r="C438" s="226"/>
      <c r="D438" s="218" t="s">
        <v>156</v>
      </c>
      <c r="E438" s="227" t="s">
        <v>19</v>
      </c>
      <c r="F438" s="228" t="s">
        <v>506</v>
      </c>
      <c r="G438" s="226"/>
      <c r="H438" s="227" t="s">
        <v>19</v>
      </c>
      <c r="I438" s="229"/>
      <c r="J438" s="226"/>
      <c r="K438" s="226"/>
      <c r="L438" s="230"/>
      <c r="M438" s="231"/>
      <c r="N438" s="232"/>
      <c r="O438" s="232"/>
      <c r="P438" s="232"/>
      <c r="Q438" s="232"/>
      <c r="R438" s="232"/>
      <c r="S438" s="232"/>
      <c r="T438" s="23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4" t="s">
        <v>156</v>
      </c>
      <c r="AU438" s="234" t="s">
        <v>83</v>
      </c>
      <c r="AV438" s="13" t="s">
        <v>81</v>
      </c>
      <c r="AW438" s="13" t="s">
        <v>35</v>
      </c>
      <c r="AX438" s="13" t="s">
        <v>73</v>
      </c>
      <c r="AY438" s="234" t="s">
        <v>143</v>
      </c>
    </row>
    <row r="439" s="14" customFormat="1">
      <c r="A439" s="14"/>
      <c r="B439" s="235"/>
      <c r="C439" s="236"/>
      <c r="D439" s="218" t="s">
        <v>156</v>
      </c>
      <c r="E439" s="237" t="s">
        <v>19</v>
      </c>
      <c r="F439" s="238" t="s">
        <v>518</v>
      </c>
      <c r="G439" s="236"/>
      <c r="H439" s="239">
        <v>9.7129999999999992</v>
      </c>
      <c r="I439" s="240"/>
      <c r="J439" s="236"/>
      <c r="K439" s="236"/>
      <c r="L439" s="241"/>
      <c r="M439" s="242"/>
      <c r="N439" s="243"/>
      <c r="O439" s="243"/>
      <c r="P439" s="243"/>
      <c r="Q439" s="243"/>
      <c r="R439" s="243"/>
      <c r="S439" s="243"/>
      <c r="T439" s="24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5" t="s">
        <v>156</v>
      </c>
      <c r="AU439" s="245" t="s">
        <v>83</v>
      </c>
      <c r="AV439" s="14" t="s">
        <v>83</v>
      </c>
      <c r="AW439" s="14" t="s">
        <v>35</v>
      </c>
      <c r="AX439" s="14" t="s">
        <v>73</v>
      </c>
      <c r="AY439" s="245" t="s">
        <v>143</v>
      </c>
    </row>
    <row r="440" s="13" customFormat="1">
      <c r="A440" s="13"/>
      <c r="B440" s="225"/>
      <c r="C440" s="226"/>
      <c r="D440" s="218" t="s">
        <v>156</v>
      </c>
      <c r="E440" s="227" t="s">
        <v>19</v>
      </c>
      <c r="F440" s="228" t="s">
        <v>507</v>
      </c>
      <c r="G440" s="226"/>
      <c r="H440" s="227" t="s">
        <v>19</v>
      </c>
      <c r="I440" s="229"/>
      <c r="J440" s="226"/>
      <c r="K440" s="226"/>
      <c r="L440" s="230"/>
      <c r="M440" s="231"/>
      <c r="N440" s="232"/>
      <c r="O440" s="232"/>
      <c r="P440" s="232"/>
      <c r="Q440" s="232"/>
      <c r="R440" s="232"/>
      <c r="S440" s="232"/>
      <c r="T440" s="23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4" t="s">
        <v>156</v>
      </c>
      <c r="AU440" s="234" t="s">
        <v>83</v>
      </c>
      <c r="AV440" s="13" t="s">
        <v>81</v>
      </c>
      <c r="AW440" s="13" t="s">
        <v>35</v>
      </c>
      <c r="AX440" s="13" t="s">
        <v>73</v>
      </c>
      <c r="AY440" s="234" t="s">
        <v>143</v>
      </c>
    </row>
    <row r="441" s="14" customFormat="1">
      <c r="A441" s="14"/>
      <c r="B441" s="235"/>
      <c r="C441" s="236"/>
      <c r="D441" s="218" t="s">
        <v>156</v>
      </c>
      <c r="E441" s="237" t="s">
        <v>19</v>
      </c>
      <c r="F441" s="238" t="s">
        <v>520</v>
      </c>
      <c r="G441" s="236"/>
      <c r="H441" s="239">
        <v>8.3249999999999993</v>
      </c>
      <c r="I441" s="240"/>
      <c r="J441" s="236"/>
      <c r="K441" s="236"/>
      <c r="L441" s="241"/>
      <c r="M441" s="242"/>
      <c r="N441" s="243"/>
      <c r="O441" s="243"/>
      <c r="P441" s="243"/>
      <c r="Q441" s="243"/>
      <c r="R441" s="243"/>
      <c r="S441" s="243"/>
      <c r="T441" s="24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5" t="s">
        <v>156</v>
      </c>
      <c r="AU441" s="245" t="s">
        <v>83</v>
      </c>
      <c r="AV441" s="14" t="s">
        <v>83</v>
      </c>
      <c r="AW441" s="14" t="s">
        <v>35</v>
      </c>
      <c r="AX441" s="14" t="s">
        <v>73</v>
      </c>
      <c r="AY441" s="245" t="s">
        <v>143</v>
      </c>
    </row>
    <row r="442" s="13" customFormat="1">
      <c r="A442" s="13"/>
      <c r="B442" s="225"/>
      <c r="C442" s="226"/>
      <c r="D442" s="218" t="s">
        <v>156</v>
      </c>
      <c r="E442" s="227" t="s">
        <v>19</v>
      </c>
      <c r="F442" s="228" t="s">
        <v>509</v>
      </c>
      <c r="G442" s="226"/>
      <c r="H442" s="227" t="s">
        <v>19</v>
      </c>
      <c r="I442" s="229"/>
      <c r="J442" s="226"/>
      <c r="K442" s="226"/>
      <c r="L442" s="230"/>
      <c r="M442" s="231"/>
      <c r="N442" s="232"/>
      <c r="O442" s="232"/>
      <c r="P442" s="232"/>
      <c r="Q442" s="232"/>
      <c r="R442" s="232"/>
      <c r="S442" s="232"/>
      <c r="T442" s="23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4" t="s">
        <v>156</v>
      </c>
      <c r="AU442" s="234" t="s">
        <v>83</v>
      </c>
      <c r="AV442" s="13" t="s">
        <v>81</v>
      </c>
      <c r="AW442" s="13" t="s">
        <v>35</v>
      </c>
      <c r="AX442" s="13" t="s">
        <v>73</v>
      </c>
      <c r="AY442" s="234" t="s">
        <v>143</v>
      </c>
    </row>
    <row r="443" s="14" customFormat="1">
      <c r="A443" s="14"/>
      <c r="B443" s="235"/>
      <c r="C443" s="236"/>
      <c r="D443" s="218" t="s">
        <v>156</v>
      </c>
      <c r="E443" s="237" t="s">
        <v>19</v>
      </c>
      <c r="F443" s="238" t="s">
        <v>520</v>
      </c>
      <c r="G443" s="236"/>
      <c r="H443" s="239">
        <v>8.3249999999999993</v>
      </c>
      <c r="I443" s="240"/>
      <c r="J443" s="236"/>
      <c r="K443" s="236"/>
      <c r="L443" s="241"/>
      <c r="M443" s="242"/>
      <c r="N443" s="243"/>
      <c r="O443" s="243"/>
      <c r="P443" s="243"/>
      <c r="Q443" s="243"/>
      <c r="R443" s="243"/>
      <c r="S443" s="243"/>
      <c r="T443" s="24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5" t="s">
        <v>156</v>
      </c>
      <c r="AU443" s="245" t="s">
        <v>83</v>
      </c>
      <c r="AV443" s="14" t="s">
        <v>83</v>
      </c>
      <c r="AW443" s="14" t="s">
        <v>35</v>
      </c>
      <c r="AX443" s="14" t="s">
        <v>73</v>
      </c>
      <c r="AY443" s="245" t="s">
        <v>143</v>
      </c>
    </row>
    <row r="444" s="15" customFormat="1">
      <c r="A444" s="15"/>
      <c r="B444" s="246"/>
      <c r="C444" s="247"/>
      <c r="D444" s="218" t="s">
        <v>156</v>
      </c>
      <c r="E444" s="248" t="s">
        <v>19</v>
      </c>
      <c r="F444" s="249" t="s">
        <v>174</v>
      </c>
      <c r="G444" s="247"/>
      <c r="H444" s="250">
        <v>308.95100000000002</v>
      </c>
      <c r="I444" s="251"/>
      <c r="J444" s="247"/>
      <c r="K444" s="247"/>
      <c r="L444" s="252"/>
      <c r="M444" s="253"/>
      <c r="N444" s="254"/>
      <c r="O444" s="254"/>
      <c r="P444" s="254"/>
      <c r="Q444" s="254"/>
      <c r="R444" s="254"/>
      <c r="S444" s="254"/>
      <c r="T444" s="255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56" t="s">
        <v>156</v>
      </c>
      <c r="AU444" s="256" t="s">
        <v>83</v>
      </c>
      <c r="AV444" s="15" t="s">
        <v>150</v>
      </c>
      <c r="AW444" s="15" t="s">
        <v>35</v>
      </c>
      <c r="AX444" s="15" t="s">
        <v>81</v>
      </c>
      <c r="AY444" s="256" t="s">
        <v>143</v>
      </c>
    </row>
    <row r="445" s="2" customFormat="1" ht="16.5" customHeight="1">
      <c r="A445" s="39"/>
      <c r="B445" s="40"/>
      <c r="C445" s="205" t="s">
        <v>521</v>
      </c>
      <c r="D445" s="205" t="s">
        <v>145</v>
      </c>
      <c r="E445" s="206" t="s">
        <v>522</v>
      </c>
      <c r="F445" s="207" t="s">
        <v>523</v>
      </c>
      <c r="G445" s="208" t="s">
        <v>148</v>
      </c>
      <c r="H445" s="209">
        <v>7242</v>
      </c>
      <c r="I445" s="210"/>
      <c r="J445" s="211">
        <f>ROUND(I445*H445,2)</f>
        <v>0</v>
      </c>
      <c r="K445" s="207" t="s">
        <v>149</v>
      </c>
      <c r="L445" s="45"/>
      <c r="M445" s="212" t="s">
        <v>19</v>
      </c>
      <c r="N445" s="213" t="s">
        <v>44</v>
      </c>
      <c r="O445" s="85"/>
      <c r="P445" s="214">
        <f>O445*H445</f>
        <v>0</v>
      </c>
      <c r="Q445" s="214">
        <v>0</v>
      </c>
      <c r="R445" s="214">
        <f>Q445*H445</f>
        <v>0</v>
      </c>
      <c r="S445" s="214">
        <v>0</v>
      </c>
      <c r="T445" s="215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16" t="s">
        <v>150</v>
      </c>
      <c r="AT445" s="216" t="s">
        <v>145</v>
      </c>
      <c r="AU445" s="216" t="s">
        <v>83</v>
      </c>
      <c r="AY445" s="18" t="s">
        <v>143</v>
      </c>
      <c r="BE445" s="217">
        <f>IF(N445="základní",J445,0)</f>
        <v>0</v>
      </c>
      <c r="BF445" s="217">
        <f>IF(N445="snížená",J445,0)</f>
        <v>0</v>
      </c>
      <c r="BG445" s="217">
        <f>IF(N445="zákl. přenesená",J445,0)</f>
        <v>0</v>
      </c>
      <c r="BH445" s="217">
        <f>IF(N445="sníž. přenesená",J445,0)</f>
        <v>0</v>
      </c>
      <c r="BI445" s="217">
        <f>IF(N445="nulová",J445,0)</f>
        <v>0</v>
      </c>
      <c r="BJ445" s="18" t="s">
        <v>81</v>
      </c>
      <c r="BK445" s="217">
        <f>ROUND(I445*H445,2)</f>
        <v>0</v>
      </c>
      <c r="BL445" s="18" t="s">
        <v>150</v>
      </c>
      <c r="BM445" s="216" t="s">
        <v>524</v>
      </c>
    </row>
    <row r="446" s="2" customFormat="1">
      <c r="A446" s="39"/>
      <c r="B446" s="40"/>
      <c r="C446" s="41"/>
      <c r="D446" s="218" t="s">
        <v>152</v>
      </c>
      <c r="E446" s="41"/>
      <c r="F446" s="219" t="s">
        <v>525</v>
      </c>
      <c r="G446" s="41"/>
      <c r="H446" s="41"/>
      <c r="I446" s="220"/>
      <c r="J446" s="41"/>
      <c r="K446" s="41"/>
      <c r="L446" s="45"/>
      <c r="M446" s="221"/>
      <c r="N446" s="222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152</v>
      </c>
      <c r="AU446" s="18" t="s">
        <v>83</v>
      </c>
    </row>
    <row r="447" s="2" customFormat="1">
      <c r="A447" s="39"/>
      <c r="B447" s="40"/>
      <c r="C447" s="41"/>
      <c r="D447" s="223" t="s">
        <v>154</v>
      </c>
      <c r="E447" s="41"/>
      <c r="F447" s="224" t="s">
        <v>526</v>
      </c>
      <c r="G447" s="41"/>
      <c r="H447" s="41"/>
      <c r="I447" s="220"/>
      <c r="J447" s="41"/>
      <c r="K447" s="41"/>
      <c r="L447" s="45"/>
      <c r="M447" s="221"/>
      <c r="N447" s="222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154</v>
      </c>
      <c r="AU447" s="18" t="s">
        <v>83</v>
      </c>
    </row>
    <row r="448" s="13" customFormat="1">
      <c r="A448" s="13"/>
      <c r="B448" s="225"/>
      <c r="C448" s="226"/>
      <c r="D448" s="218" t="s">
        <v>156</v>
      </c>
      <c r="E448" s="227" t="s">
        <v>19</v>
      </c>
      <c r="F448" s="228" t="s">
        <v>157</v>
      </c>
      <c r="G448" s="226"/>
      <c r="H448" s="227" t="s">
        <v>19</v>
      </c>
      <c r="I448" s="229"/>
      <c r="J448" s="226"/>
      <c r="K448" s="226"/>
      <c r="L448" s="230"/>
      <c r="M448" s="231"/>
      <c r="N448" s="232"/>
      <c r="O448" s="232"/>
      <c r="P448" s="232"/>
      <c r="Q448" s="232"/>
      <c r="R448" s="232"/>
      <c r="S448" s="232"/>
      <c r="T448" s="23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4" t="s">
        <v>156</v>
      </c>
      <c r="AU448" s="234" t="s">
        <v>83</v>
      </c>
      <c r="AV448" s="13" t="s">
        <v>81</v>
      </c>
      <c r="AW448" s="13" t="s">
        <v>35</v>
      </c>
      <c r="AX448" s="13" t="s">
        <v>73</v>
      </c>
      <c r="AY448" s="234" t="s">
        <v>143</v>
      </c>
    </row>
    <row r="449" s="13" customFormat="1">
      <c r="A449" s="13"/>
      <c r="B449" s="225"/>
      <c r="C449" s="226"/>
      <c r="D449" s="218" t="s">
        <v>156</v>
      </c>
      <c r="E449" s="227" t="s">
        <v>19</v>
      </c>
      <c r="F449" s="228" t="s">
        <v>527</v>
      </c>
      <c r="G449" s="226"/>
      <c r="H449" s="227" t="s">
        <v>19</v>
      </c>
      <c r="I449" s="229"/>
      <c r="J449" s="226"/>
      <c r="K449" s="226"/>
      <c r="L449" s="230"/>
      <c r="M449" s="231"/>
      <c r="N449" s="232"/>
      <c r="O449" s="232"/>
      <c r="P449" s="232"/>
      <c r="Q449" s="232"/>
      <c r="R449" s="232"/>
      <c r="S449" s="232"/>
      <c r="T449" s="23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4" t="s">
        <v>156</v>
      </c>
      <c r="AU449" s="234" t="s">
        <v>83</v>
      </c>
      <c r="AV449" s="13" t="s">
        <v>81</v>
      </c>
      <c r="AW449" s="13" t="s">
        <v>35</v>
      </c>
      <c r="AX449" s="13" t="s">
        <v>73</v>
      </c>
      <c r="AY449" s="234" t="s">
        <v>143</v>
      </c>
    </row>
    <row r="450" s="14" customFormat="1">
      <c r="A450" s="14"/>
      <c r="B450" s="235"/>
      <c r="C450" s="236"/>
      <c r="D450" s="218" t="s">
        <v>156</v>
      </c>
      <c r="E450" s="237" t="s">
        <v>19</v>
      </c>
      <c r="F450" s="238" t="s">
        <v>528</v>
      </c>
      <c r="G450" s="236"/>
      <c r="H450" s="239">
        <v>7030</v>
      </c>
      <c r="I450" s="240"/>
      <c r="J450" s="236"/>
      <c r="K450" s="236"/>
      <c r="L450" s="241"/>
      <c r="M450" s="242"/>
      <c r="N450" s="243"/>
      <c r="O450" s="243"/>
      <c r="P450" s="243"/>
      <c r="Q450" s="243"/>
      <c r="R450" s="243"/>
      <c r="S450" s="243"/>
      <c r="T450" s="24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5" t="s">
        <v>156</v>
      </c>
      <c r="AU450" s="245" t="s">
        <v>83</v>
      </c>
      <c r="AV450" s="14" t="s">
        <v>83</v>
      </c>
      <c r="AW450" s="14" t="s">
        <v>35</v>
      </c>
      <c r="AX450" s="14" t="s">
        <v>73</v>
      </c>
      <c r="AY450" s="245" t="s">
        <v>143</v>
      </c>
    </row>
    <row r="451" s="13" customFormat="1">
      <c r="A451" s="13"/>
      <c r="B451" s="225"/>
      <c r="C451" s="226"/>
      <c r="D451" s="218" t="s">
        <v>156</v>
      </c>
      <c r="E451" s="227" t="s">
        <v>19</v>
      </c>
      <c r="F451" s="228" t="s">
        <v>529</v>
      </c>
      <c r="G451" s="226"/>
      <c r="H451" s="227" t="s">
        <v>19</v>
      </c>
      <c r="I451" s="229"/>
      <c r="J451" s="226"/>
      <c r="K451" s="226"/>
      <c r="L451" s="230"/>
      <c r="M451" s="231"/>
      <c r="N451" s="232"/>
      <c r="O451" s="232"/>
      <c r="P451" s="232"/>
      <c r="Q451" s="232"/>
      <c r="R451" s="232"/>
      <c r="S451" s="232"/>
      <c r="T451" s="23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4" t="s">
        <v>156</v>
      </c>
      <c r="AU451" s="234" t="s">
        <v>83</v>
      </c>
      <c r="AV451" s="13" t="s">
        <v>81</v>
      </c>
      <c r="AW451" s="13" t="s">
        <v>35</v>
      </c>
      <c r="AX451" s="13" t="s">
        <v>73</v>
      </c>
      <c r="AY451" s="234" t="s">
        <v>143</v>
      </c>
    </row>
    <row r="452" s="13" customFormat="1">
      <c r="A452" s="13"/>
      <c r="B452" s="225"/>
      <c r="C452" s="226"/>
      <c r="D452" s="218" t="s">
        <v>156</v>
      </c>
      <c r="E452" s="227" t="s">
        <v>19</v>
      </c>
      <c r="F452" s="228" t="s">
        <v>530</v>
      </c>
      <c r="G452" s="226"/>
      <c r="H452" s="227" t="s">
        <v>19</v>
      </c>
      <c r="I452" s="229"/>
      <c r="J452" s="226"/>
      <c r="K452" s="226"/>
      <c r="L452" s="230"/>
      <c r="M452" s="231"/>
      <c r="N452" s="232"/>
      <c r="O452" s="232"/>
      <c r="P452" s="232"/>
      <c r="Q452" s="232"/>
      <c r="R452" s="232"/>
      <c r="S452" s="232"/>
      <c r="T452" s="23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4" t="s">
        <v>156</v>
      </c>
      <c r="AU452" s="234" t="s">
        <v>83</v>
      </c>
      <c r="AV452" s="13" t="s">
        <v>81</v>
      </c>
      <c r="AW452" s="13" t="s">
        <v>35</v>
      </c>
      <c r="AX452" s="13" t="s">
        <v>73</v>
      </c>
      <c r="AY452" s="234" t="s">
        <v>143</v>
      </c>
    </row>
    <row r="453" s="14" customFormat="1">
      <c r="A453" s="14"/>
      <c r="B453" s="235"/>
      <c r="C453" s="236"/>
      <c r="D453" s="218" t="s">
        <v>156</v>
      </c>
      <c r="E453" s="237" t="s">
        <v>19</v>
      </c>
      <c r="F453" s="238" t="s">
        <v>521</v>
      </c>
      <c r="G453" s="236"/>
      <c r="H453" s="239">
        <v>47</v>
      </c>
      <c r="I453" s="240"/>
      <c r="J453" s="236"/>
      <c r="K453" s="236"/>
      <c r="L453" s="241"/>
      <c r="M453" s="242"/>
      <c r="N453" s="243"/>
      <c r="O453" s="243"/>
      <c r="P453" s="243"/>
      <c r="Q453" s="243"/>
      <c r="R453" s="243"/>
      <c r="S453" s="243"/>
      <c r="T453" s="24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5" t="s">
        <v>156</v>
      </c>
      <c r="AU453" s="245" t="s">
        <v>83</v>
      </c>
      <c r="AV453" s="14" t="s">
        <v>83</v>
      </c>
      <c r="AW453" s="14" t="s">
        <v>35</v>
      </c>
      <c r="AX453" s="14" t="s">
        <v>73</v>
      </c>
      <c r="AY453" s="245" t="s">
        <v>143</v>
      </c>
    </row>
    <row r="454" s="13" customFormat="1">
      <c r="A454" s="13"/>
      <c r="B454" s="225"/>
      <c r="C454" s="226"/>
      <c r="D454" s="218" t="s">
        <v>156</v>
      </c>
      <c r="E454" s="227" t="s">
        <v>19</v>
      </c>
      <c r="F454" s="228" t="s">
        <v>531</v>
      </c>
      <c r="G454" s="226"/>
      <c r="H454" s="227" t="s">
        <v>19</v>
      </c>
      <c r="I454" s="229"/>
      <c r="J454" s="226"/>
      <c r="K454" s="226"/>
      <c r="L454" s="230"/>
      <c r="M454" s="231"/>
      <c r="N454" s="232"/>
      <c r="O454" s="232"/>
      <c r="P454" s="232"/>
      <c r="Q454" s="232"/>
      <c r="R454" s="232"/>
      <c r="S454" s="232"/>
      <c r="T454" s="23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4" t="s">
        <v>156</v>
      </c>
      <c r="AU454" s="234" t="s">
        <v>83</v>
      </c>
      <c r="AV454" s="13" t="s">
        <v>81</v>
      </c>
      <c r="AW454" s="13" t="s">
        <v>35</v>
      </c>
      <c r="AX454" s="13" t="s">
        <v>73</v>
      </c>
      <c r="AY454" s="234" t="s">
        <v>143</v>
      </c>
    </row>
    <row r="455" s="14" customFormat="1">
      <c r="A455" s="14"/>
      <c r="B455" s="235"/>
      <c r="C455" s="236"/>
      <c r="D455" s="218" t="s">
        <v>156</v>
      </c>
      <c r="E455" s="237" t="s">
        <v>19</v>
      </c>
      <c r="F455" s="238" t="s">
        <v>532</v>
      </c>
      <c r="G455" s="236"/>
      <c r="H455" s="239">
        <v>35</v>
      </c>
      <c r="I455" s="240"/>
      <c r="J455" s="236"/>
      <c r="K455" s="236"/>
      <c r="L455" s="241"/>
      <c r="M455" s="242"/>
      <c r="N455" s="243"/>
      <c r="O455" s="243"/>
      <c r="P455" s="243"/>
      <c r="Q455" s="243"/>
      <c r="R455" s="243"/>
      <c r="S455" s="243"/>
      <c r="T455" s="24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5" t="s">
        <v>156</v>
      </c>
      <c r="AU455" s="245" t="s">
        <v>83</v>
      </c>
      <c r="AV455" s="14" t="s">
        <v>83</v>
      </c>
      <c r="AW455" s="14" t="s">
        <v>35</v>
      </c>
      <c r="AX455" s="14" t="s">
        <v>73</v>
      </c>
      <c r="AY455" s="245" t="s">
        <v>143</v>
      </c>
    </row>
    <row r="456" s="13" customFormat="1">
      <c r="A456" s="13"/>
      <c r="B456" s="225"/>
      <c r="C456" s="226"/>
      <c r="D456" s="218" t="s">
        <v>156</v>
      </c>
      <c r="E456" s="227" t="s">
        <v>19</v>
      </c>
      <c r="F456" s="228" t="s">
        <v>533</v>
      </c>
      <c r="G456" s="226"/>
      <c r="H456" s="227" t="s">
        <v>19</v>
      </c>
      <c r="I456" s="229"/>
      <c r="J456" s="226"/>
      <c r="K456" s="226"/>
      <c r="L456" s="230"/>
      <c r="M456" s="231"/>
      <c r="N456" s="232"/>
      <c r="O456" s="232"/>
      <c r="P456" s="232"/>
      <c r="Q456" s="232"/>
      <c r="R456" s="232"/>
      <c r="S456" s="232"/>
      <c r="T456" s="23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4" t="s">
        <v>156</v>
      </c>
      <c r="AU456" s="234" t="s">
        <v>83</v>
      </c>
      <c r="AV456" s="13" t="s">
        <v>81</v>
      </c>
      <c r="AW456" s="13" t="s">
        <v>35</v>
      </c>
      <c r="AX456" s="13" t="s">
        <v>73</v>
      </c>
      <c r="AY456" s="234" t="s">
        <v>143</v>
      </c>
    </row>
    <row r="457" s="14" customFormat="1">
      <c r="A457" s="14"/>
      <c r="B457" s="235"/>
      <c r="C457" s="236"/>
      <c r="D457" s="218" t="s">
        <v>156</v>
      </c>
      <c r="E457" s="237" t="s">
        <v>19</v>
      </c>
      <c r="F457" s="238" t="s">
        <v>532</v>
      </c>
      <c r="G457" s="236"/>
      <c r="H457" s="239">
        <v>35</v>
      </c>
      <c r="I457" s="240"/>
      <c r="J457" s="236"/>
      <c r="K457" s="236"/>
      <c r="L457" s="241"/>
      <c r="M457" s="242"/>
      <c r="N457" s="243"/>
      <c r="O457" s="243"/>
      <c r="P457" s="243"/>
      <c r="Q457" s="243"/>
      <c r="R457" s="243"/>
      <c r="S457" s="243"/>
      <c r="T457" s="24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5" t="s">
        <v>156</v>
      </c>
      <c r="AU457" s="245" t="s">
        <v>83</v>
      </c>
      <c r="AV457" s="14" t="s">
        <v>83</v>
      </c>
      <c r="AW457" s="14" t="s">
        <v>35</v>
      </c>
      <c r="AX457" s="14" t="s">
        <v>73</v>
      </c>
      <c r="AY457" s="245" t="s">
        <v>143</v>
      </c>
    </row>
    <row r="458" s="13" customFormat="1">
      <c r="A458" s="13"/>
      <c r="B458" s="225"/>
      <c r="C458" s="226"/>
      <c r="D458" s="218" t="s">
        <v>156</v>
      </c>
      <c r="E458" s="227" t="s">
        <v>19</v>
      </c>
      <c r="F458" s="228" t="s">
        <v>534</v>
      </c>
      <c r="G458" s="226"/>
      <c r="H458" s="227" t="s">
        <v>19</v>
      </c>
      <c r="I458" s="229"/>
      <c r="J458" s="226"/>
      <c r="K458" s="226"/>
      <c r="L458" s="230"/>
      <c r="M458" s="231"/>
      <c r="N458" s="232"/>
      <c r="O458" s="232"/>
      <c r="P458" s="232"/>
      <c r="Q458" s="232"/>
      <c r="R458" s="232"/>
      <c r="S458" s="232"/>
      <c r="T458" s="23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4" t="s">
        <v>156</v>
      </c>
      <c r="AU458" s="234" t="s">
        <v>83</v>
      </c>
      <c r="AV458" s="13" t="s">
        <v>81</v>
      </c>
      <c r="AW458" s="13" t="s">
        <v>35</v>
      </c>
      <c r="AX458" s="13" t="s">
        <v>73</v>
      </c>
      <c r="AY458" s="234" t="s">
        <v>143</v>
      </c>
    </row>
    <row r="459" s="14" customFormat="1">
      <c r="A459" s="14"/>
      <c r="B459" s="235"/>
      <c r="C459" s="236"/>
      <c r="D459" s="218" t="s">
        <v>156</v>
      </c>
      <c r="E459" s="237" t="s">
        <v>19</v>
      </c>
      <c r="F459" s="238" t="s">
        <v>535</v>
      </c>
      <c r="G459" s="236"/>
      <c r="H459" s="239">
        <v>85</v>
      </c>
      <c r="I459" s="240"/>
      <c r="J459" s="236"/>
      <c r="K459" s="236"/>
      <c r="L459" s="241"/>
      <c r="M459" s="242"/>
      <c r="N459" s="243"/>
      <c r="O459" s="243"/>
      <c r="P459" s="243"/>
      <c r="Q459" s="243"/>
      <c r="R459" s="243"/>
      <c r="S459" s="243"/>
      <c r="T459" s="24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5" t="s">
        <v>156</v>
      </c>
      <c r="AU459" s="245" t="s">
        <v>83</v>
      </c>
      <c r="AV459" s="14" t="s">
        <v>83</v>
      </c>
      <c r="AW459" s="14" t="s">
        <v>35</v>
      </c>
      <c r="AX459" s="14" t="s">
        <v>73</v>
      </c>
      <c r="AY459" s="245" t="s">
        <v>143</v>
      </c>
    </row>
    <row r="460" s="13" customFormat="1">
      <c r="A460" s="13"/>
      <c r="B460" s="225"/>
      <c r="C460" s="226"/>
      <c r="D460" s="218" t="s">
        <v>156</v>
      </c>
      <c r="E460" s="227" t="s">
        <v>19</v>
      </c>
      <c r="F460" s="228" t="s">
        <v>536</v>
      </c>
      <c r="G460" s="226"/>
      <c r="H460" s="227" t="s">
        <v>19</v>
      </c>
      <c r="I460" s="229"/>
      <c r="J460" s="226"/>
      <c r="K460" s="226"/>
      <c r="L460" s="230"/>
      <c r="M460" s="231"/>
      <c r="N460" s="232"/>
      <c r="O460" s="232"/>
      <c r="P460" s="232"/>
      <c r="Q460" s="232"/>
      <c r="R460" s="232"/>
      <c r="S460" s="232"/>
      <c r="T460" s="23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4" t="s">
        <v>156</v>
      </c>
      <c r="AU460" s="234" t="s">
        <v>83</v>
      </c>
      <c r="AV460" s="13" t="s">
        <v>81</v>
      </c>
      <c r="AW460" s="13" t="s">
        <v>35</v>
      </c>
      <c r="AX460" s="13" t="s">
        <v>73</v>
      </c>
      <c r="AY460" s="234" t="s">
        <v>143</v>
      </c>
    </row>
    <row r="461" s="14" customFormat="1">
      <c r="A461" s="14"/>
      <c r="B461" s="235"/>
      <c r="C461" s="236"/>
      <c r="D461" s="218" t="s">
        <v>156</v>
      </c>
      <c r="E461" s="237" t="s">
        <v>19</v>
      </c>
      <c r="F461" s="238" t="s">
        <v>537</v>
      </c>
      <c r="G461" s="236"/>
      <c r="H461" s="239">
        <v>10</v>
      </c>
      <c r="I461" s="240"/>
      <c r="J461" s="236"/>
      <c r="K461" s="236"/>
      <c r="L461" s="241"/>
      <c r="M461" s="242"/>
      <c r="N461" s="243"/>
      <c r="O461" s="243"/>
      <c r="P461" s="243"/>
      <c r="Q461" s="243"/>
      <c r="R461" s="243"/>
      <c r="S461" s="243"/>
      <c r="T461" s="24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5" t="s">
        <v>156</v>
      </c>
      <c r="AU461" s="245" t="s">
        <v>83</v>
      </c>
      <c r="AV461" s="14" t="s">
        <v>83</v>
      </c>
      <c r="AW461" s="14" t="s">
        <v>35</v>
      </c>
      <c r="AX461" s="14" t="s">
        <v>73</v>
      </c>
      <c r="AY461" s="245" t="s">
        <v>143</v>
      </c>
    </row>
    <row r="462" s="15" customFormat="1">
      <c r="A462" s="15"/>
      <c r="B462" s="246"/>
      <c r="C462" s="247"/>
      <c r="D462" s="218" t="s">
        <v>156</v>
      </c>
      <c r="E462" s="248" t="s">
        <v>19</v>
      </c>
      <c r="F462" s="249" t="s">
        <v>174</v>
      </c>
      <c r="G462" s="247"/>
      <c r="H462" s="250">
        <v>7242</v>
      </c>
      <c r="I462" s="251"/>
      <c r="J462" s="247"/>
      <c r="K462" s="247"/>
      <c r="L462" s="252"/>
      <c r="M462" s="253"/>
      <c r="N462" s="254"/>
      <c r="O462" s="254"/>
      <c r="P462" s="254"/>
      <c r="Q462" s="254"/>
      <c r="R462" s="254"/>
      <c r="S462" s="254"/>
      <c r="T462" s="255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56" t="s">
        <v>156</v>
      </c>
      <c r="AU462" s="256" t="s">
        <v>83</v>
      </c>
      <c r="AV462" s="15" t="s">
        <v>150</v>
      </c>
      <c r="AW462" s="15" t="s">
        <v>35</v>
      </c>
      <c r="AX462" s="15" t="s">
        <v>81</v>
      </c>
      <c r="AY462" s="256" t="s">
        <v>143</v>
      </c>
    </row>
    <row r="463" s="2" customFormat="1" ht="24.15" customHeight="1">
      <c r="A463" s="39"/>
      <c r="B463" s="40"/>
      <c r="C463" s="205" t="s">
        <v>538</v>
      </c>
      <c r="D463" s="205" t="s">
        <v>145</v>
      </c>
      <c r="E463" s="206" t="s">
        <v>539</v>
      </c>
      <c r="F463" s="207" t="s">
        <v>540</v>
      </c>
      <c r="G463" s="208" t="s">
        <v>148</v>
      </c>
      <c r="H463" s="209">
        <v>3488</v>
      </c>
      <c r="I463" s="210"/>
      <c r="J463" s="211">
        <f>ROUND(I463*H463,2)</f>
        <v>0</v>
      </c>
      <c r="K463" s="207" t="s">
        <v>149</v>
      </c>
      <c r="L463" s="45"/>
      <c r="M463" s="212" t="s">
        <v>19</v>
      </c>
      <c r="N463" s="213" t="s">
        <v>44</v>
      </c>
      <c r="O463" s="85"/>
      <c r="P463" s="214">
        <f>O463*H463</f>
        <v>0</v>
      </c>
      <c r="Q463" s="214">
        <v>0</v>
      </c>
      <c r="R463" s="214">
        <f>Q463*H463</f>
        <v>0</v>
      </c>
      <c r="S463" s="214">
        <v>0</v>
      </c>
      <c r="T463" s="215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16" t="s">
        <v>150</v>
      </c>
      <c r="AT463" s="216" t="s">
        <v>145</v>
      </c>
      <c r="AU463" s="216" t="s">
        <v>83</v>
      </c>
      <c r="AY463" s="18" t="s">
        <v>143</v>
      </c>
      <c r="BE463" s="217">
        <f>IF(N463="základní",J463,0)</f>
        <v>0</v>
      </c>
      <c r="BF463" s="217">
        <f>IF(N463="snížená",J463,0)</f>
        <v>0</v>
      </c>
      <c r="BG463" s="217">
        <f>IF(N463="zákl. přenesená",J463,0)</f>
        <v>0</v>
      </c>
      <c r="BH463" s="217">
        <f>IF(N463="sníž. přenesená",J463,0)</f>
        <v>0</v>
      </c>
      <c r="BI463" s="217">
        <f>IF(N463="nulová",J463,0)</f>
        <v>0</v>
      </c>
      <c r="BJ463" s="18" t="s">
        <v>81</v>
      </c>
      <c r="BK463" s="217">
        <f>ROUND(I463*H463,2)</f>
        <v>0</v>
      </c>
      <c r="BL463" s="18" t="s">
        <v>150</v>
      </c>
      <c r="BM463" s="216" t="s">
        <v>541</v>
      </c>
    </row>
    <row r="464" s="2" customFormat="1">
      <c r="A464" s="39"/>
      <c r="B464" s="40"/>
      <c r="C464" s="41"/>
      <c r="D464" s="218" t="s">
        <v>152</v>
      </c>
      <c r="E464" s="41"/>
      <c r="F464" s="219" t="s">
        <v>542</v>
      </c>
      <c r="G464" s="41"/>
      <c r="H464" s="41"/>
      <c r="I464" s="220"/>
      <c r="J464" s="41"/>
      <c r="K464" s="41"/>
      <c r="L464" s="45"/>
      <c r="M464" s="221"/>
      <c r="N464" s="222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152</v>
      </c>
      <c r="AU464" s="18" t="s">
        <v>83</v>
      </c>
    </row>
    <row r="465" s="2" customFormat="1">
      <c r="A465" s="39"/>
      <c r="B465" s="40"/>
      <c r="C465" s="41"/>
      <c r="D465" s="223" t="s">
        <v>154</v>
      </c>
      <c r="E465" s="41"/>
      <c r="F465" s="224" t="s">
        <v>543</v>
      </c>
      <c r="G465" s="41"/>
      <c r="H465" s="41"/>
      <c r="I465" s="220"/>
      <c r="J465" s="41"/>
      <c r="K465" s="41"/>
      <c r="L465" s="45"/>
      <c r="M465" s="221"/>
      <c r="N465" s="222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154</v>
      </c>
      <c r="AU465" s="18" t="s">
        <v>83</v>
      </c>
    </row>
    <row r="466" s="13" customFormat="1">
      <c r="A466" s="13"/>
      <c r="B466" s="225"/>
      <c r="C466" s="226"/>
      <c r="D466" s="218" t="s">
        <v>156</v>
      </c>
      <c r="E466" s="227" t="s">
        <v>19</v>
      </c>
      <c r="F466" s="228" t="s">
        <v>157</v>
      </c>
      <c r="G466" s="226"/>
      <c r="H466" s="227" t="s">
        <v>19</v>
      </c>
      <c r="I466" s="229"/>
      <c r="J466" s="226"/>
      <c r="K466" s="226"/>
      <c r="L466" s="230"/>
      <c r="M466" s="231"/>
      <c r="N466" s="232"/>
      <c r="O466" s="232"/>
      <c r="P466" s="232"/>
      <c r="Q466" s="232"/>
      <c r="R466" s="232"/>
      <c r="S466" s="232"/>
      <c r="T466" s="23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4" t="s">
        <v>156</v>
      </c>
      <c r="AU466" s="234" t="s">
        <v>83</v>
      </c>
      <c r="AV466" s="13" t="s">
        <v>81</v>
      </c>
      <c r="AW466" s="13" t="s">
        <v>35</v>
      </c>
      <c r="AX466" s="13" t="s">
        <v>73</v>
      </c>
      <c r="AY466" s="234" t="s">
        <v>143</v>
      </c>
    </row>
    <row r="467" s="13" customFormat="1">
      <c r="A467" s="13"/>
      <c r="B467" s="225"/>
      <c r="C467" s="226"/>
      <c r="D467" s="218" t="s">
        <v>156</v>
      </c>
      <c r="E467" s="227" t="s">
        <v>19</v>
      </c>
      <c r="F467" s="228" t="s">
        <v>544</v>
      </c>
      <c r="G467" s="226"/>
      <c r="H467" s="227" t="s">
        <v>19</v>
      </c>
      <c r="I467" s="229"/>
      <c r="J467" s="226"/>
      <c r="K467" s="226"/>
      <c r="L467" s="230"/>
      <c r="M467" s="231"/>
      <c r="N467" s="232"/>
      <c r="O467" s="232"/>
      <c r="P467" s="232"/>
      <c r="Q467" s="232"/>
      <c r="R467" s="232"/>
      <c r="S467" s="232"/>
      <c r="T467" s="23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4" t="s">
        <v>156</v>
      </c>
      <c r="AU467" s="234" t="s">
        <v>83</v>
      </c>
      <c r="AV467" s="13" t="s">
        <v>81</v>
      </c>
      <c r="AW467" s="13" t="s">
        <v>35</v>
      </c>
      <c r="AX467" s="13" t="s">
        <v>73</v>
      </c>
      <c r="AY467" s="234" t="s">
        <v>143</v>
      </c>
    </row>
    <row r="468" s="13" customFormat="1">
      <c r="A468" s="13"/>
      <c r="B468" s="225"/>
      <c r="C468" s="226"/>
      <c r="D468" s="218" t="s">
        <v>156</v>
      </c>
      <c r="E468" s="227" t="s">
        <v>19</v>
      </c>
      <c r="F468" s="228" t="s">
        <v>169</v>
      </c>
      <c r="G468" s="226"/>
      <c r="H468" s="227" t="s">
        <v>19</v>
      </c>
      <c r="I468" s="229"/>
      <c r="J468" s="226"/>
      <c r="K468" s="226"/>
      <c r="L468" s="230"/>
      <c r="M468" s="231"/>
      <c r="N468" s="232"/>
      <c r="O468" s="232"/>
      <c r="P468" s="232"/>
      <c r="Q468" s="232"/>
      <c r="R468" s="232"/>
      <c r="S468" s="232"/>
      <c r="T468" s="23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4" t="s">
        <v>156</v>
      </c>
      <c r="AU468" s="234" t="s">
        <v>83</v>
      </c>
      <c r="AV468" s="13" t="s">
        <v>81</v>
      </c>
      <c r="AW468" s="13" t="s">
        <v>35</v>
      </c>
      <c r="AX468" s="13" t="s">
        <v>73</v>
      </c>
      <c r="AY468" s="234" t="s">
        <v>143</v>
      </c>
    </row>
    <row r="469" s="14" customFormat="1">
      <c r="A469" s="14"/>
      <c r="B469" s="235"/>
      <c r="C469" s="236"/>
      <c r="D469" s="218" t="s">
        <v>156</v>
      </c>
      <c r="E469" s="237" t="s">
        <v>19</v>
      </c>
      <c r="F469" s="238" t="s">
        <v>170</v>
      </c>
      <c r="G469" s="236"/>
      <c r="H469" s="239">
        <v>3488</v>
      </c>
      <c r="I469" s="240"/>
      <c r="J469" s="236"/>
      <c r="K469" s="236"/>
      <c r="L469" s="241"/>
      <c r="M469" s="242"/>
      <c r="N469" s="243"/>
      <c r="O469" s="243"/>
      <c r="P469" s="243"/>
      <c r="Q469" s="243"/>
      <c r="R469" s="243"/>
      <c r="S469" s="243"/>
      <c r="T469" s="24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5" t="s">
        <v>156</v>
      </c>
      <c r="AU469" s="245" t="s">
        <v>83</v>
      </c>
      <c r="AV469" s="14" t="s">
        <v>83</v>
      </c>
      <c r="AW469" s="14" t="s">
        <v>35</v>
      </c>
      <c r="AX469" s="14" t="s">
        <v>81</v>
      </c>
      <c r="AY469" s="245" t="s">
        <v>143</v>
      </c>
    </row>
    <row r="470" s="2" customFormat="1" ht="16.5" customHeight="1">
      <c r="A470" s="39"/>
      <c r="B470" s="40"/>
      <c r="C470" s="205" t="s">
        <v>545</v>
      </c>
      <c r="D470" s="205" t="s">
        <v>145</v>
      </c>
      <c r="E470" s="206" t="s">
        <v>546</v>
      </c>
      <c r="F470" s="207" t="s">
        <v>547</v>
      </c>
      <c r="G470" s="208" t="s">
        <v>148</v>
      </c>
      <c r="H470" s="209">
        <v>4283.75</v>
      </c>
      <c r="I470" s="210"/>
      <c r="J470" s="211">
        <f>ROUND(I470*H470,2)</f>
        <v>0</v>
      </c>
      <c r="K470" s="207" t="s">
        <v>149</v>
      </c>
      <c r="L470" s="45"/>
      <c r="M470" s="212" t="s">
        <v>19</v>
      </c>
      <c r="N470" s="213" t="s">
        <v>44</v>
      </c>
      <c r="O470" s="85"/>
      <c r="P470" s="214">
        <f>O470*H470</f>
        <v>0</v>
      </c>
      <c r="Q470" s="214">
        <v>0</v>
      </c>
      <c r="R470" s="214">
        <f>Q470*H470</f>
        <v>0</v>
      </c>
      <c r="S470" s="214">
        <v>0</v>
      </c>
      <c r="T470" s="21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16" t="s">
        <v>150</v>
      </c>
      <c r="AT470" s="216" t="s">
        <v>145</v>
      </c>
      <c r="AU470" s="216" t="s">
        <v>83</v>
      </c>
      <c r="AY470" s="18" t="s">
        <v>143</v>
      </c>
      <c r="BE470" s="217">
        <f>IF(N470="základní",J470,0)</f>
        <v>0</v>
      </c>
      <c r="BF470" s="217">
        <f>IF(N470="snížená",J470,0)</f>
        <v>0</v>
      </c>
      <c r="BG470" s="217">
        <f>IF(N470="zákl. přenesená",J470,0)</f>
        <v>0</v>
      </c>
      <c r="BH470" s="217">
        <f>IF(N470="sníž. přenesená",J470,0)</f>
        <v>0</v>
      </c>
      <c r="BI470" s="217">
        <f>IF(N470="nulová",J470,0)</f>
        <v>0</v>
      </c>
      <c r="BJ470" s="18" t="s">
        <v>81</v>
      </c>
      <c r="BK470" s="217">
        <f>ROUND(I470*H470,2)</f>
        <v>0</v>
      </c>
      <c r="BL470" s="18" t="s">
        <v>150</v>
      </c>
      <c r="BM470" s="216" t="s">
        <v>548</v>
      </c>
    </row>
    <row r="471" s="2" customFormat="1">
      <c r="A471" s="39"/>
      <c r="B471" s="40"/>
      <c r="C471" s="41"/>
      <c r="D471" s="218" t="s">
        <v>152</v>
      </c>
      <c r="E471" s="41"/>
      <c r="F471" s="219" t="s">
        <v>549</v>
      </c>
      <c r="G471" s="41"/>
      <c r="H471" s="41"/>
      <c r="I471" s="220"/>
      <c r="J471" s="41"/>
      <c r="K471" s="41"/>
      <c r="L471" s="45"/>
      <c r="M471" s="221"/>
      <c r="N471" s="222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152</v>
      </c>
      <c r="AU471" s="18" t="s">
        <v>83</v>
      </c>
    </row>
    <row r="472" s="2" customFormat="1">
      <c r="A472" s="39"/>
      <c r="B472" s="40"/>
      <c r="C472" s="41"/>
      <c r="D472" s="223" t="s">
        <v>154</v>
      </c>
      <c r="E472" s="41"/>
      <c r="F472" s="224" t="s">
        <v>550</v>
      </c>
      <c r="G472" s="41"/>
      <c r="H472" s="41"/>
      <c r="I472" s="220"/>
      <c r="J472" s="41"/>
      <c r="K472" s="41"/>
      <c r="L472" s="45"/>
      <c r="M472" s="221"/>
      <c r="N472" s="222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154</v>
      </c>
      <c r="AU472" s="18" t="s">
        <v>83</v>
      </c>
    </row>
    <row r="473" s="13" customFormat="1">
      <c r="A473" s="13"/>
      <c r="B473" s="225"/>
      <c r="C473" s="226"/>
      <c r="D473" s="218" t="s">
        <v>156</v>
      </c>
      <c r="E473" s="227" t="s">
        <v>19</v>
      </c>
      <c r="F473" s="228" t="s">
        <v>157</v>
      </c>
      <c r="G473" s="226"/>
      <c r="H473" s="227" t="s">
        <v>19</v>
      </c>
      <c r="I473" s="229"/>
      <c r="J473" s="226"/>
      <c r="K473" s="226"/>
      <c r="L473" s="230"/>
      <c r="M473" s="231"/>
      <c r="N473" s="232"/>
      <c r="O473" s="232"/>
      <c r="P473" s="232"/>
      <c r="Q473" s="232"/>
      <c r="R473" s="232"/>
      <c r="S473" s="232"/>
      <c r="T473" s="23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4" t="s">
        <v>156</v>
      </c>
      <c r="AU473" s="234" t="s">
        <v>83</v>
      </c>
      <c r="AV473" s="13" t="s">
        <v>81</v>
      </c>
      <c r="AW473" s="13" t="s">
        <v>35</v>
      </c>
      <c r="AX473" s="13" t="s">
        <v>73</v>
      </c>
      <c r="AY473" s="234" t="s">
        <v>143</v>
      </c>
    </row>
    <row r="474" s="13" customFormat="1">
      <c r="A474" s="13"/>
      <c r="B474" s="225"/>
      <c r="C474" s="226"/>
      <c r="D474" s="218" t="s">
        <v>156</v>
      </c>
      <c r="E474" s="227" t="s">
        <v>19</v>
      </c>
      <c r="F474" s="228" t="s">
        <v>169</v>
      </c>
      <c r="G474" s="226"/>
      <c r="H474" s="227" t="s">
        <v>19</v>
      </c>
      <c r="I474" s="229"/>
      <c r="J474" s="226"/>
      <c r="K474" s="226"/>
      <c r="L474" s="230"/>
      <c r="M474" s="231"/>
      <c r="N474" s="232"/>
      <c r="O474" s="232"/>
      <c r="P474" s="232"/>
      <c r="Q474" s="232"/>
      <c r="R474" s="232"/>
      <c r="S474" s="232"/>
      <c r="T474" s="23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4" t="s">
        <v>156</v>
      </c>
      <c r="AU474" s="234" t="s">
        <v>83</v>
      </c>
      <c r="AV474" s="13" t="s">
        <v>81</v>
      </c>
      <c r="AW474" s="13" t="s">
        <v>35</v>
      </c>
      <c r="AX474" s="13" t="s">
        <v>73</v>
      </c>
      <c r="AY474" s="234" t="s">
        <v>143</v>
      </c>
    </row>
    <row r="475" s="14" customFormat="1">
      <c r="A475" s="14"/>
      <c r="B475" s="235"/>
      <c r="C475" s="236"/>
      <c r="D475" s="218" t="s">
        <v>156</v>
      </c>
      <c r="E475" s="237" t="s">
        <v>19</v>
      </c>
      <c r="F475" s="238" t="s">
        <v>170</v>
      </c>
      <c r="G475" s="236"/>
      <c r="H475" s="239">
        <v>3488</v>
      </c>
      <c r="I475" s="240"/>
      <c r="J475" s="236"/>
      <c r="K475" s="236"/>
      <c r="L475" s="241"/>
      <c r="M475" s="242"/>
      <c r="N475" s="243"/>
      <c r="O475" s="243"/>
      <c r="P475" s="243"/>
      <c r="Q475" s="243"/>
      <c r="R475" s="243"/>
      <c r="S475" s="243"/>
      <c r="T475" s="24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5" t="s">
        <v>156</v>
      </c>
      <c r="AU475" s="245" t="s">
        <v>83</v>
      </c>
      <c r="AV475" s="14" t="s">
        <v>83</v>
      </c>
      <c r="AW475" s="14" t="s">
        <v>35</v>
      </c>
      <c r="AX475" s="14" t="s">
        <v>73</v>
      </c>
      <c r="AY475" s="245" t="s">
        <v>143</v>
      </c>
    </row>
    <row r="476" s="13" customFormat="1">
      <c r="A476" s="13"/>
      <c r="B476" s="225"/>
      <c r="C476" s="226"/>
      <c r="D476" s="218" t="s">
        <v>156</v>
      </c>
      <c r="E476" s="227" t="s">
        <v>19</v>
      </c>
      <c r="F476" s="228" t="s">
        <v>551</v>
      </c>
      <c r="G476" s="226"/>
      <c r="H476" s="227" t="s">
        <v>19</v>
      </c>
      <c r="I476" s="229"/>
      <c r="J476" s="226"/>
      <c r="K476" s="226"/>
      <c r="L476" s="230"/>
      <c r="M476" s="231"/>
      <c r="N476" s="232"/>
      <c r="O476" s="232"/>
      <c r="P476" s="232"/>
      <c r="Q476" s="232"/>
      <c r="R476" s="232"/>
      <c r="S476" s="232"/>
      <c r="T476" s="23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4" t="s">
        <v>156</v>
      </c>
      <c r="AU476" s="234" t="s">
        <v>83</v>
      </c>
      <c r="AV476" s="13" t="s">
        <v>81</v>
      </c>
      <c r="AW476" s="13" t="s">
        <v>35</v>
      </c>
      <c r="AX476" s="13" t="s">
        <v>73</v>
      </c>
      <c r="AY476" s="234" t="s">
        <v>143</v>
      </c>
    </row>
    <row r="477" s="14" customFormat="1">
      <c r="A477" s="14"/>
      <c r="B477" s="235"/>
      <c r="C477" s="236"/>
      <c r="D477" s="218" t="s">
        <v>156</v>
      </c>
      <c r="E477" s="237" t="s">
        <v>19</v>
      </c>
      <c r="F477" s="238" t="s">
        <v>552</v>
      </c>
      <c r="G477" s="236"/>
      <c r="H477" s="239">
        <v>795.75</v>
      </c>
      <c r="I477" s="240"/>
      <c r="J477" s="236"/>
      <c r="K477" s="236"/>
      <c r="L477" s="241"/>
      <c r="M477" s="242"/>
      <c r="N477" s="243"/>
      <c r="O477" s="243"/>
      <c r="P477" s="243"/>
      <c r="Q477" s="243"/>
      <c r="R477" s="243"/>
      <c r="S477" s="243"/>
      <c r="T477" s="24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5" t="s">
        <v>156</v>
      </c>
      <c r="AU477" s="245" t="s">
        <v>83</v>
      </c>
      <c r="AV477" s="14" t="s">
        <v>83</v>
      </c>
      <c r="AW477" s="14" t="s">
        <v>35</v>
      </c>
      <c r="AX477" s="14" t="s">
        <v>73</v>
      </c>
      <c r="AY477" s="245" t="s">
        <v>143</v>
      </c>
    </row>
    <row r="478" s="15" customFormat="1">
      <c r="A478" s="15"/>
      <c r="B478" s="246"/>
      <c r="C478" s="247"/>
      <c r="D478" s="218" t="s">
        <v>156</v>
      </c>
      <c r="E478" s="248" t="s">
        <v>19</v>
      </c>
      <c r="F478" s="249" t="s">
        <v>174</v>
      </c>
      <c r="G478" s="247"/>
      <c r="H478" s="250">
        <v>4283.75</v>
      </c>
      <c r="I478" s="251"/>
      <c r="J478" s="247"/>
      <c r="K478" s="247"/>
      <c r="L478" s="252"/>
      <c r="M478" s="253"/>
      <c r="N478" s="254"/>
      <c r="O478" s="254"/>
      <c r="P478" s="254"/>
      <c r="Q478" s="254"/>
      <c r="R478" s="254"/>
      <c r="S478" s="254"/>
      <c r="T478" s="255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56" t="s">
        <v>156</v>
      </c>
      <c r="AU478" s="256" t="s">
        <v>83</v>
      </c>
      <c r="AV478" s="15" t="s">
        <v>150</v>
      </c>
      <c r="AW478" s="15" t="s">
        <v>35</v>
      </c>
      <c r="AX478" s="15" t="s">
        <v>81</v>
      </c>
      <c r="AY478" s="256" t="s">
        <v>143</v>
      </c>
    </row>
    <row r="479" s="2" customFormat="1" ht="16.5" customHeight="1">
      <c r="A479" s="39"/>
      <c r="B479" s="40"/>
      <c r="C479" s="257" t="s">
        <v>553</v>
      </c>
      <c r="D479" s="257" t="s">
        <v>468</v>
      </c>
      <c r="E479" s="258" t="s">
        <v>554</v>
      </c>
      <c r="F479" s="259" t="s">
        <v>555</v>
      </c>
      <c r="G479" s="260" t="s">
        <v>556</v>
      </c>
      <c r="H479" s="261">
        <v>95.721000000000004</v>
      </c>
      <c r="I479" s="262"/>
      <c r="J479" s="263">
        <f>ROUND(I479*H479,2)</f>
        <v>0</v>
      </c>
      <c r="K479" s="259" t="s">
        <v>149</v>
      </c>
      <c r="L479" s="264"/>
      <c r="M479" s="265" t="s">
        <v>19</v>
      </c>
      <c r="N479" s="266" t="s">
        <v>44</v>
      </c>
      <c r="O479" s="85"/>
      <c r="P479" s="214">
        <f>O479*H479</f>
        <v>0</v>
      </c>
      <c r="Q479" s="214">
        <v>0.001</v>
      </c>
      <c r="R479" s="214">
        <f>Q479*H479</f>
        <v>0.095721000000000001</v>
      </c>
      <c r="S479" s="214">
        <v>0</v>
      </c>
      <c r="T479" s="215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16" t="s">
        <v>210</v>
      </c>
      <c r="AT479" s="216" t="s">
        <v>468</v>
      </c>
      <c r="AU479" s="216" t="s">
        <v>83</v>
      </c>
      <c r="AY479" s="18" t="s">
        <v>143</v>
      </c>
      <c r="BE479" s="217">
        <f>IF(N479="základní",J479,0)</f>
        <v>0</v>
      </c>
      <c r="BF479" s="217">
        <f>IF(N479="snížená",J479,0)</f>
        <v>0</v>
      </c>
      <c r="BG479" s="217">
        <f>IF(N479="zákl. přenesená",J479,0)</f>
        <v>0</v>
      </c>
      <c r="BH479" s="217">
        <f>IF(N479="sníž. přenesená",J479,0)</f>
        <v>0</v>
      </c>
      <c r="BI479" s="217">
        <f>IF(N479="nulová",J479,0)</f>
        <v>0</v>
      </c>
      <c r="BJ479" s="18" t="s">
        <v>81</v>
      </c>
      <c r="BK479" s="217">
        <f>ROUND(I479*H479,2)</f>
        <v>0</v>
      </c>
      <c r="BL479" s="18" t="s">
        <v>150</v>
      </c>
      <c r="BM479" s="216" t="s">
        <v>557</v>
      </c>
    </row>
    <row r="480" s="2" customFormat="1">
      <c r="A480" s="39"/>
      <c r="B480" s="40"/>
      <c r="C480" s="41"/>
      <c r="D480" s="218" t="s">
        <v>152</v>
      </c>
      <c r="E480" s="41"/>
      <c r="F480" s="219" t="s">
        <v>555</v>
      </c>
      <c r="G480" s="41"/>
      <c r="H480" s="41"/>
      <c r="I480" s="220"/>
      <c r="J480" s="41"/>
      <c r="K480" s="41"/>
      <c r="L480" s="45"/>
      <c r="M480" s="221"/>
      <c r="N480" s="222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152</v>
      </c>
      <c r="AU480" s="18" t="s">
        <v>83</v>
      </c>
    </row>
    <row r="481" s="14" customFormat="1">
      <c r="A481" s="14"/>
      <c r="B481" s="235"/>
      <c r="C481" s="236"/>
      <c r="D481" s="218" t="s">
        <v>156</v>
      </c>
      <c r="E481" s="236"/>
      <c r="F481" s="238" t="s">
        <v>558</v>
      </c>
      <c r="G481" s="236"/>
      <c r="H481" s="239">
        <v>95.721000000000004</v>
      </c>
      <c r="I481" s="240"/>
      <c r="J481" s="236"/>
      <c r="K481" s="236"/>
      <c r="L481" s="241"/>
      <c r="M481" s="242"/>
      <c r="N481" s="243"/>
      <c r="O481" s="243"/>
      <c r="P481" s="243"/>
      <c r="Q481" s="243"/>
      <c r="R481" s="243"/>
      <c r="S481" s="243"/>
      <c r="T481" s="24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5" t="s">
        <v>156</v>
      </c>
      <c r="AU481" s="245" t="s">
        <v>83</v>
      </c>
      <c r="AV481" s="14" t="s">
        <v>83</v>
      </c>
      <c r="AW481" s="14" t="s">
        <v>4</v>
      </c>
      <c r="AX481" s="14" t="s">
        <v>81</v>
      </c>
      <c r="AY481" s="245" t="s">
        <v>143</v>
      </c>
    </row>
    <row r="482" s="2" customFormat="1" ht="16.5" customHeight="1">
      <c r="A482" s="39"/>
      <c r="B482" s="40"/>
      <c r="C482" s="205" t="s">
        <v>559</v>
      </c>
      <c r="D482" s="205" t="s">
        <v>145</v>
      </c>
      <c r="E482" s="206" t="s">
        <v>560</v>
      </c>
      <c r="F482" s="207" t="s">
        <v>561</v>
      </c>
      <c r="G482" s="208" t="s">
        <v>148</v>
      </c>
      <c r="H482" s="209">
        <v>2850</v>
      </c>
      <c r="I482" s="210"/>
      <c r="J482" s="211">
        <f>ROUND(I482*H482,2)</f>
        <v>0</v>
      </c>
      <c r="K482" s="207" t="s">
        <v>149</v>
      </c>
      <c r="L482" s="45"/>
      <c r="M482" s="212" t="s">
        <v>19</v>
      </c>
      <c r="N482" s="213" t="s">
        <v>44</v>
      </c>
      <c r="O482" s="85"/>
      <c r="P482" s="214">
        <f>O482*H482</f>
        <v>0</v>
      </c>
      <c r="Q482" s="214">
        <v>0</v>
      </c>
      <c r="R482" s="214">
        <f>Q482*H482</f>
        <v>0</v>
      </c>
      <c r="S482" s="214">
        <v>0</v>
      </c>
      <c r="T482" s="215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16" t="s">
        <v>150</v>
      </c>
      <c r="AT482" s="216" t="s">
        <v>145</v>
      </c>
      <c r="AU482" s="216" t="s">
        <v>83</v>
      </c>
      <c r="AY482" s="18" t="s">
        <v>143</v>
      </c>
      <c r="BE482" s="217">
        <f>IF(N482="základní",J482,0)</f>
        <v>0</v>
      </c>
      <c r="BF482" s="217">
        <f>IF(N482="snížená",J482,0)</f>
        <v>0</v>
      </c>
      <c r="BG482" s="217">
        <f>IF(N482="zákl. přenesená",J482,0)</f>
        <v>0</v>
      </c>
      <c r="BH482" s="217">
        <f>IF(N482="sníž. přenesená",J482,0)</f>
        <v>0</v>
      </c>
      <c r="BI482" s="217">
        <f>IF(N482="nulová",J482,0)</f>
        <v>0</v>
      </c>
      <c r="BJ482" s="18" t="s">
        <v>81</v>
      </c>
      <c r="BK482" s="217">
        <f>ROUND(I482*H482,2)</f>
        <v>0</v>
      </c>
      <c r="BL482" s="18" t="s">
        <v>150</v>
      </c>
      <c r="BM482" s="216" t="s">
        <v>562</v>
      </c>
    </row>
    <row r="483" s="2" customFormat="1">
      <c r="A483" s="39"/>
      <c r="B483" s="40"/>
      <c r="C483" s="41"/>
      <c r="D483" s="218" t="s">
        <v>152</v>
      </c>
      <c r="E483" s="41"/>
      <c r="F483" s="219" t="s">
        <v>563</v>
      </c>
      <c r="G483" s="41"/>
      <c r="H483" s="41"/>
      <c r="I483" s="220"/>
      <c r="J483" s="41"/>
      <c r="K483" s="41"/>
      <c r="L483" s="45"/>
      <c r="M483" s="221"/>
      <c r="N483" s="222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152</v>
      </c>
      <c r="AU483" s="18" t="s">
        <v>83</v>
      </c>
    </row>
    <row r="484" s="2" customFormat="1">
      <c r="A484" s="39"/>
      <c r="B484" s="40"/>
      <c r="C484" s="41"/>
      <c r="D484" s="223" t="s">
        <v>154</v>
      </c>
      <c r="E484" s="41"/>
      <c r="F484" s="224" t="s">
        <v>564</v>
      </c>
      <c r="G484" s="41"/>
      <c r="H484" s="41"/>
      <c r="I484" s="220"/>
      <c r="J484" s="41"/>
      <c r="K484" s="41"/>
      <c r="L484" s="45"/>
      <c r="M484" s="221"/>
      <c r="N484" s="222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154</v>
      </c>
      <c r="AU484" s="18" t="s">
        <v>83</v>
      </c>
    </row>
    <row r="485" s="13" customFormat="1">
      <c r="A485" s="13"/>
      <c r="B485" s="225"/>
      <c r="C485" s="226"/>
      <c r="D485" s="218" t="s">
        <v>156</v>
      </c>
      <c r="E485" s="227" t="s">
        <v>19</v>
      </c>
      <c r="F485" s="228" t="s">
        <v>157</v>
      </c>
      <c r="G485" s="226"/>
      <c r="H485" s="227" t="s">
        <v>19</v>
      </c>
      <c r="I485" s="229"/>
      <c r="J485" s="226"/>
      <c r="K485" s="226"/>
      <c r="L485" s="230"/>
      <c r="M485" s="231"/>
      <c r="N485" s="232"/>
      <c r="O485" s="232"/>
      <c r="P485" s="232"/>
      <c r="Q485" s="232"/>
      <c r="R485" s="232"/>
      <c r="S485" s="232"/>
      <c r="T485" s="23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4" t="s">
        <v>156</v>
      </c>
      <c r="AU485" s="234" t="s">
        <v>83</v>
      </c>
      <c r="AV485" s="13" t="s">
        <v>81</v>
      </c>
      <c r="AW485" s="13" t="s">
        <v>35</v>
      </c>
      <c r="AX485" s="13" t="s">
        <v>73</v>
      </c>
      <c r="AY485" s="234" t="s">
        <v>143</v>
      </c>
    </row>
    <row r="486" s="13" customFormat="1">
      <c r="A486" s="13"/>
      <c r="B486" s="225"/>
      <c r="C486" s="226"/>
      <c r="D486" s="218" t="s">
        <v>156</v>
      </c>
      <c r="E486" s="227" t="s">
        <v>19</v>
      </c>
      <c r="F486" s="228" t="s">
        <v>159</v>
      </c>
      <c r="G486" s="226"/>
      <c r="H486" s="227" t="s">
        <v>19</v>
      </c>
      <c r="I486" s="229"/>
      <c r="J486" s="226"/>
      <c r="K486" s="226"/>
      <c r="L486" s="230"/>
      <c r="M486" s="231"/>
      <c r="N486" s="232"/>
      <c r="O486" s="232"/>
      <c r="P486" s="232"/>
      <c r="Q486" s="232"/>
      <c r="R486" s="232"/>
      <c r="S486" s="232"/>
      <c r="T486" s="23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4" t="s">
        <v>156</v>
      </c>
      <c r="AU486" s="234" t="s">
        <v>83</v>
      </c>
      <c r="AV486" s="13" t="s">
        <v>81</v>
      </c>
      <c r="AW486" s="13" t="s">
        <v>35</v>
      </c>
      <c r="AX486" s="13" t="s">
        <v>73</v>
      </c>
      <c r="AY486" s="234" t="s">
        <v>143</v>
      </c>
    </row>
    <row r="487" s="14" customFormat="1">
      <c r="A487" s="14"/>
      <c r="B487" s="235"/>
      <c r="C487" s="236"/>
      <c r="D487" s="218" t="s">
        <v>156</v>
      </c>
      <c r="E487" s="237" t="s">
        <v>19</v>
      </c>
      <c r="F487" s="238" t="s">
        <v>565</v>
      </c>
      <c r="G487" s="236"/>
      <c r="H487" s="239">
        <v>2850</v>
      </c>
      <c r="I487" s="240"/>
      <c r="J487" s="236"/>
      <c r="K487" s="236"/>
      <c r="L487" s="241"/>
      <c r="M487" s="242"/>
      <c r="N487" s="243"/>
      <c r="O487" s="243"/>
      <c r="P487" s="243"/>
      <c r="Q487" s="243"/>
      <c r="R487" s="243"/>
      <c r="S487" s="243"/>
      <c r="T487" s="24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5" t="s">
        <v>156</v>
      </c>
      <c r="AU487" s="245" t="s">
        <v>83</v>
      </c>
      <c r="AV487" s="14" t="s">
        <v>83</v>
      </c>
      <c r="AW487" s="14" t="s">
        <v>35</v>
      </c>
      <c r="AX487" s="14" t="s">
        <v>81</v>
      </c>
      <c r="AY487" s="245" t="s">
        <v>143</v>
      </c>
    </row>
    <row r="488" s="2" customFormat="1" ht="16.5" customHeight="1">
      <c r="A488" s="39"/>
      <c r="B488" s="40"/>
      <c r="C488" s="257" t="s">
        <v>566</v>
      </c>
      <c r="D488" s="257" t="s">
        <v>468</v>
      </c>
      <c r="E488" s="258" t="s">
        <v>567</v>
      </c>
      <c r="F488" s="259" t="s">
        <v>568</v>
      </c>
      <c r="G488" s="260" t="s">
        <v>556</v>
      </c>
      <c r="H488" s="261">
        <v>85.5</v>
      </c>
      <c r="I488" s="262"/>
      <c r="J488" s="263">
        <f>ROUND(I488*H488,2)</f>
        <v>0</v>
      </c>
      <c r="K488" s="259" t="s">
        <v>149</v>
      </c>
      <c r="L488" s="264"/>
      <c r="M488" s="265" t="s">
        <v>19</v>
      </c>
      <c r="N488" s="266" t="s">
        <v>44</v>
      </c>
      <c r="O488" s="85"/>
      <c r="P488" s="214">
        <f>O488*H488</f>
        <v>0</v>
      </c>
      <c r="Q488" s="214">
        <v>0.001</v>
      </c>
      <c r="R488" s="214">
        <f>Q488*H488</f>
        <v>0.085500000000000007</v>
      </c>
      <c r="S488" s="214">
        <v>0</v>
      </c>
      <c r="T488" s="215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16" t="s">
        <v>210</v>
      </c>
      <c r="AT488" s="216" t="s">
        <v>468</v>
      </c>
      <c r="AU488" s="216" t="s">
        <v>83</v>
      </c>
      <c r="AY488" s="18" t="s">
        <v>143</v>
      </c>
      <c r="BE488" s="217">
        <f>IF(N488="základní",J488,0)</f>
        <v>0</v>
      </c>
      <c r="BF488" s="217">
        <f>IF(N488="snížená",J488,0)</f>
        <v>0</v>
      </c>
      <c r="BG488" s="217">
        <f>IF(N488="zákl. přenesená",J488,0)</f>
        <v>0</v>
      </c>
      <c r="BH488" s="217">
        <f>IF(N488="sníž. přenesená",J488,0)</f>
        <v>0</v>
      </c>
      <c r="BI488" s="217">
        <f>IF(N488="nulová",J488,0)</f>
        <v>0</v>
      </c>
      <c r="BJ488" s="18" t="s">
        <v>81</v>
      </c>
      <c r="BK488" s="217">
        <f>ROUND(I488*H488,2)</f>
        <v>0</v>
      </c>
      <c r="BL488" s="18" t="s">
        <v>150</v>
      </c>
      <c r="BM488" s="216" t="s">
        <v>569</v>
      </c>
    </row>
    <row r="489" s="2" customFormat="1">
      <c r="A489" s="39"/>
      <c r="B489" s="40"/>
      <c r="C489" s="41"/>
      <c r="D489" s="218" t="s">
        <v>152</v>
      </c>
      <c r="E489" s="41"/>
      <c r="F489" s="219" t="s">
        <v>568</v>
      </c>
      <c r="G489" s="41"/>
      <c r="H489" s="41"/>
      <c r="I489" s="220"/>
      <c r="J489" s="41"/>
      <c r="K489" s="41"/>
      <c r="L489" s="45"/>
      <c r="M489" s="221"/>
      <c r="N489" s="222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152</v>
      </c>
      <c r="AU489" s="18" t="s">
        <v>83</v>
      </c>
    </row>
    <row r="490" s="14" customFormat="1">
      <c r="A490" s="14"/>
      <c r="B490" s="235"/>
      <c r="C490" s="236"/>
      <c r="D490" s="218" t="s">
        <v>156</v>
      </c>
      <c r="E490" s="236"/>
      <c r="F490" s="238" t="s">
        <v>570</v>
      </c>
      <c r="G490" s="236"/>
      <c r="H490" s="239">
        <v>85.5</v>
      </c>
      <c r="I490" s="240"/>
      <c r="J490" s="236"/>
      <c r="K490" s="236"/>
      <c r="L490" s="241"/>
      <c r="M490" s="242"/>
      <c r="N490" s="243"/>
      <c r="O490" s="243"/>
      <c r="P490" s="243"/>
      <c r="Q490" s="243"/>
      <c r="R490" s="243"/>
      <c r="S490" s="243"/>
      <c r="T490" s="24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5" t="s">
        <v>156</v>
      </c>
      <c r="AU490" s="245" t="s">
        <v>83</v>
      </c>
      <c r="AV490" s="14" t="s">
        <v>83</v>
      </c>
      <c r="AW490" s="14" t="s">
        <v>4</v>
      </c>
      <c r="AX490" s="14" t="s">
        <v>81</v>
      </c>
      <c r="AY490" s="245" t="s">
        <v>143</v>
      </c>
    </row>
    <row r="491" s="2" customFormat="1" ht="16.5" customHeight="1">
      <c r="A491" s="39"/>
      <c r="B491" s="40"/>
      <c r="C491" s="205" t="s">
        <v>571</v>
      </c>
      <c r="D491" s="205" t="s">
        <v>145</v>
      </c>
      <c r="E491" s="206" t="s">
        <v>572</v>
      </c>
      <c r="F491" s="207" t="s">
        <v>573</v>
      </c>
      <c r="G491" s="208" t="s">
        <v>148</v>
      </c>
      <c r="H491" s="209">
        <v>1320</v>
      </c>
      <c r="I491" s="210"/>
      <c r="J491" s="211">
        <f>ROUND(I491*H491,2)</f>
        <v>0</v>
      </c>
      <c r="K491" s="207" t="s">
        <v>149</v>
      </c>
      <c r="L491" s="45"/>
      <c r="M491" s="212" t="s">
        <v>19</v>
      </c>
      <c r="N491" s="213" t="s">
        <v>44</v>
      </c>
      <c r="O491" s="85"/>
      <c r="P491" s="214">
        <f>O491*H491</f>
        <v>0</v>
      </c>
      <c r="Q491" s="214">
        <v>0</v>
      </c>
      <c r="R491" s="214">
        <f>Q491*H491</f>
        <v>0</v>
      </c>
      <c r="S491" s="214">
        <v>0</v>
      </c>
      <c r="T491" s="215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16" t="s">
        <v>150</v>
      </c>
      <c r="AT491" s="216" t="s">
        <v>145</v>
      </c>
      <c r="AU491" s="216" t="s">
        <v>83</v>
      </c>
      <c r="AY491" s="18" t="s">
        <v>143</v>
      </c>
      <c r="BE491" s="217">
        <f>IF(N491="základní",J491,0)</f>
        <v>0</v>
      </c>
      <c r="BF491" s="217">
        <f>IF(N491="snížená",J491,0)</f>
        <v>0</v>
      </c>
      <c r="BG491" s="217">
        <f>IF(N491="zákl. přenesená",J491,0)</f>
        <v>0</v>
      </c>
      <c r="BH491" s="217">
        <f>IF(N491="sníž. přenesená",J491,0)</f>
        <v>0</v>
      </c>
      <c r="BI491" s="217">
        <f>IF(N491="nulová",J491,0)</f>
        <v>0</v>
      </c>
      <c r="BJ491" s="18" t="s">
        <v>81</v>
      </c>
      <c r="BK491" s="217">
        <f>ROUND(I491*H491,2)</f>
        <v>0</v>
      </c>
      <c r="BL491" s="18" t="s">
        <v>150</v>
      </c>
      <c r="BM491" s="216" t="s">
        <v>574</v>
      </c>
    </row>
    <row r="492" s="2" customFormat="1">
      <c r="A492" s="39"/>
      <c r="B492" s="40"/>
      <c r="C492" s="41"/>
      <c r="D492" s="218" t="s">
        <v>152</v>
      </c>
      <c r="E492" s="41"/>
      <c r="F492" s="219" t="s">
        <v>575</v>
      </c>
      <c r="G492" s="41"/>
      <c r="H492" s="41"/>
      <c r="I492" s="220"/>
      <c r="J492" s="41"/>
      <c r="K492" s="41"/>
      <c r="L492" s="45"/>
      <c r="M492" s="221"/>
      <c r="N492" s="222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152</v>
      </c>
      <c r="AU492" s="18" t="s">
        <v>83</v>
      </c>
    </row>
    <row r="493" s="2" customFormat="1">
      <c r="A493" s="39"/>
      <c r="B493" s="40"/>
      <c r="C493" s="41"/>
      <c r="D493" s="223" t="s">
        <v>154</v>
      </c>
      <c r="E493" s="41"/>
      <c r="F493" s="224" t="s">
        <v>576</v>
      </c>
      <c r="G493" s="41"/>
      <c r="H493" s="41"/>
      <c r="I493" s="220"/>
      <c r="J493" s="41"/>
      <c r="K493" s="41"/>
      <c r="L493" s="45"/>
      <c r="M493" s="221"/>
      <c r="N493" s="222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154</v>
      </c>
      <c r="AU493" s="18" t="s">
        <v>83</v>
      </c>
    </row>
    <row r="494" s="13" customFormat="1">
      <c r="A494" s="13"/>
      <c r="B494" s="225"/>
      <c r="C494" s="226"/>
      <c r="D494" s="218" t="s">
        <v>156</v>
      </c>
      <c r="E494" s="227" t="s">
        <v>19</v>
      </c>
      <c r="F494" s="228" t="s">
        <v>157</v>
      </c>
      <c r="G494" s="226"/>
      <c r="H494" s="227" t="s">
        <v>19</v>
      </c>
      <c r="I494" s="229"/>
      <c r="J494" s="226"/>
      <c r="K494" s="226"/>
      <c r="L494" s="230"/>
      <c r="M494" s="231"/>
      <c r="N494" s="232"/>
      <c r="O494" s="232"/>
      <c r="P494" s="232"/>
      <c r="Q494" s="232"/>
      <c r="R494" s="232"/>
      <c r="S494" s="232"/>
      <c r="T494" s="23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4" t="s">
        <v>156</v>
      </c>
      <c r="AU494" s="234" t="s">
        <v>83</v>
      </c>
      <c r="AV494" s="13" t="s">
        <v>81</v>
      </c>
      <c r="AW494" s="13" t="s">
        <v>35</v>
      </c>
      <c r="AX494" s="13" t="s">
        <v>73</v>
      </c>
      <c r="AY494" s="234" t="s">
        <v>143</v>
      </c>
    </row>
    <row r="495" s="13" customFormat="1">
      <c r="A495" s="13"/>
      <c r="B495" s="225"/>
      <c r="C495" s="226"/>
      <c r="D495" s="218" t="s">
        <v>156</v>
      </c>
      <c r="E495" s="227" t="s">
        <v>19</v>
      </c>
      <c r="F495" s="228" t="s">
        <v>333</v>
      </c>
      <c r="G495" s="226"/>
      <c r="H495" s="227" t="s">
        <v>19</v>
      </c>
      <c r="I495" s="229"/>
      <c r="J495" s="226"/>
      <c r="K495" s="226"/>
      <c r="L495" s="230"/>
      <c r="M495" s="231"/>
      <c r="N495" s="232"/>
      <c r="O495" s="232"/>
      <c r="P495" s="232"/>
      <c r="Q495" s="232"/>
      <c r="R495" s="232"/>
      <c r="S495" s="232"/>
      <c r="T495" s="23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4" t="s">
        <v>156</v>
      </c>
      <c r="AU495" s="234" t="s">
        <v>83</v>
      </c>
      <c r="AV495" s="13" t="s">
        <v>81</v>
      </c>
      <c r="AW495" s="13" t="s">
        <v>35</v>
      </c>
      <c r="AX495" s="13" t="s">
        <v>73</v>
      </c>
      <c r="AY495" s="234" t="s">
        <v>143</v>
      </c>
    </row>
    <row r="496" s="14" customFormat="1">
      <c r="A496" s="14"/>
      <c r="B496" s="235"/>
      <c r="C496" s="236"/>
      <c r="D496" s="218" t="s">
        <v>156</v>
      </c>
      <c r="E496" s="237" t="s">
        <v>19</v>
      </c>
      <c r="F496" s="238" t="s">
        <v>577</v>
      </c>
      <c r="G496" s="236"/>
      <c r="H496" s="239">
        <v>1320</v>
      </c>
      <c r="I496" s="240"/>
      <c r="J496" s="236"/>
      <c r="K496" s="236"/>
      <c r="L496" s="241"/>
      <c r="M496" s="242"/>
      <c r="N496" s="243"/>
      <c r="O496" s="243"/>
      <c r="P496" s="243"/>
      <c r="Q496" s="243"/>
      <c r="R496" s="243"/>
      <c r="S496" s="243"/>
      <c r="T496" s="24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5" t="s">
        <v>156</v>
      </c>
      <c r="AU496" s="245" t="s">
        <v>83</v>
      </c>
      <c r="AV496" s="14" t="s">
        <v>83</v>
      </c>
      <c r="AW496" s="14" t="s">
        <v>35</v>
      </c>
      <c r="AX496" s="14" t="s">
        <v>81</v>
      </c>
      <c r="AY496" s="245" t="s">
        <v>143</v>
      </c>
    </row>
    <row r="497" s="2" customFormat="1" ht="16.5" customHeight="1">
      <c r="A497" s="39"/>
      <c r="B497" s="40"/>
      <c r="C497" s="205" t="s">
        <v>578</v>
      </c>
      <c r="D497" s="205" t="s">
        <v>145</v>
      </c>
      <c r="E497" s="206" t="s">
        <v>579</v>
      </c>
      <c r="F497" s="207" t="s">
        <v>580</v>
      </c>
      <c r="G497" s="208" t="s">
        <v>148</v>
      </c>
      <c r="H497" s="209">
        <v>1530</v>
      </c>
      <c r="I497" s="210"/>
      <c r="J497" s="211">
        <f>ROUND(I497*H497,2)</f>
        <v>0</v>
      </c>
      <c r="K497" s="207" t="s">
        <v>149</v>
      </c>
      <c r="L497" s="45"/>
      <c r="M497" s="212" t="s">
        <v>19</v>
      </c>
      <c r="N497" s="213" t="s">
        <v>44</v>
      </c>
      <c r="O497" s="85"/>
      <c r="P497" s="214">
        <f>O497*H497</f>
        <v>0</v>
      </c>
      <c r="Q497" s="214">
        <v>0</v>
      </c>
      <c r="R497" s="214">
        <f>Q497*H497</f>
        <v>0</v>
      </c>
      <c r="S497" s="214">
        <v>0</v>
      </c>
      <c r="T497" s="215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16" t="s">
        <v>150</v>
      </c>
      <c r="AT497" s="216" t="s">
        <v>145</v>
      </c>
      <c r="AU497" s="216" t="s">
        <v>83</v>
      </c>
      <c r="AY497" s="18" t="s">
        <v>143</v>
      </c>
      <c r="BE497" s="217">
        <f>IF(N497="základní",J497,0)</f>
        <v>0</v>
      </c>
      <c r="BF497" s="217">
        <f>IF(N497="snížená",J497,0)</f>
        <v>0</v>
      </c>
      <c r="BG497" s="217">
        <f>IF(N497="zákl. přenesená",J497,0)</f>
        <v>0</v>
      </c>
      <c r="BH497" s="217">
        <f>IF(N497="sníž. přenesená",J497,0)</f>
        <v>0</v>
      </c>
      <c r="BI497" s="217">
        <f>IF(N497="nulová",J497,0)</f>
        <v>0</v>
      </c>
      <c r="BJ497" s="18" t="s">
        <v>81</v>
      </c>
      <c r="BK497" s="217">
        <f>ROUND(I497*H497,2)</f>
        <v>0</v>
      </c>
      <c r="BL497" s="18" t="s">
        <v>150</v>
      </c>
      <c r="BM497" s="216" t="s">
        <v>581</v>
      </c>
    </row>
    <row r="498" s="2" customFormat="1">
      <c r="A498" s="39"/>
      <c r="B498" s="40"/>
      <c r="C498" s="41"/>
      <c r="D498" s="218" t="s">
        <v>152</v>
      </c>
      <c r="E498" s="41"/>
      <c r="F498" s="219" t="s">
        <v>582</v>
      </c>
      <c r="G498" s="41"/>
      <c r="H498" s="41"/>
      <c r="I498" s="220"/>
      <c r="J498" s="41"/>
      <c r="K498" s="41"/>
      <c r="L498" s="45"/>
      <c r="M498" s="221"/>
      <c r="N498" s="222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152</v>
      </c>
      <c r="AU498" s="18" t="s">
        <v>83</v>
      </c>
    </row>
    <row r="499" s="2" customFormat="1">
      <c r="A499" s="39"/>
      <c r="B499" s="40"/>
      <c r="C499" s="41"/>
      <c r="D499" s="223" t="s">
        <v>154</v>
      </c>
      <c r="E499" s="41"/>
      <c r="F499" s="224" t="s">
        <v>583</v>
      </c>
      <c r="G499" s="41"/>
      <c r="H499" s="41"/>
      <c r="I499" s="220"/>
      <c r="J499" s="41"/>
      <c r="K499" s="41"/>
      <c r="L499" s="45"/>
      <c r="M499" s="221"/>
      <c r="N499" s="222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154</v>
      </c>
      <c r="AU499" s="18" t="s">
        <v>83</v>
      </c>
    </row>
    <row r="500" s="13" customFormat="1">
      <c r="A500" s="13"/>
      <c r="B500" s="225"/>
      <c r="C500" s="226"/>
      <c r="D500" s="218" t="s">
        <v>156</v>
      </c>
      <c r="E500" s="227" t="s">
        <v>19</v>
      </c>
      <c r="F500" s="228" t="s">
        <v>157</v>
      </c>
      <c r="G500" s="226"/>
      <c r="H500" s="227" t="s">
        <v>19</v>
      </c>
      <c r="I500" s="229"/>
      <c r="J500" s="226"/>
      <c r="K500" s="226"/>
      <c r="L500" s="230"/>
      <c r="M500" s="231"/>
      <c r="N500" s="232"/>
      <c r="O500" s="232"/>
      <c r="P500" s="232"/>
      <c r="Q500" s="232"/>
      <c r="R500" s="232"/>
      <c r="S500" s="232"/>
      <c r="T500" s="23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4" t="s">
        <v>156</v>
      </c>
      <c r="AU500" s="234" t="s">
        <v>83</v>
      </c>
      <c r="AV500" s="13" t="s">
        <v>81</v>
      </c>
      <c r="AW500" s="13" t="s">
        <v>35</v>
      </c>
      <c r="AX500" s="13" t="s">
        <v>73</v>
      </c>
      <c r="AY500" s="234" t="s">
        <v>143</v>
      </c>
    </row>
    <row r="501" s="13" customFormat="1">
      <c r="A501" s="13"/>
      <c r="B501" s="225"/>
      <c r="C501" s="226"/>
      <c r="D501" s="218" t="s">
        <v>156</v>
      </c>
      <c r="E501" s="227" t="s">
        <v>19</v>
      </c>
      <c r="F501" s="228" t="s">
        <v>333</v>
      </c>
      <c r="G501" s="226"/>
      <c r="H501" s="227" t="s">
        <v>19</v>
      </c>
      <c r="I501" s="229"/>
      <c r="J501" s="226"/>
      <c r="K501" s="226"/>
      <c r="L501" s="230"/>
      <c r="M501" s="231"/>
      <c r="N501" s="232"/>
      <c r="O501" s="232"/>
      <c r="P501" s="232"/>
      <c r="Q501" s="232"/>
      <c r="R501" s="232"/>
      <c r="S501" s="232"/>
      <c r="T501" s="23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4" t="s">
        <v>156</v>
      </c>
      <c r="AU501" s="234" t="s">
        <v>83</v>
      </c>
      <c r="AV501" s="13" t="s">
        <v>81</v>
      </c>
      <c r="AW501" s="13" t="s">
        <v>35</v>
      </c>
      <c r="AX501" s="13" t="s">
        <v>73</v>
      </c>
      <c r="AY501" s="234" t="s">
        <v>143</v>
      </c>
    </row>
    <row r="502" s="14" customFormat="1">
      <c r="A502" s="14"/>
      <c r="B502" s="235"/>
      <c r="C502" s="236"/>
      <c r="D502" s="218" t="s">
        <v>156</v>
      </c>
      <c r="E502" s="237" t="s">
        <v>19</v>
      </c>
      <c r="F502" s="238" t="s">
        <v>584</v>
      </c>
      <c r="G502" s="236"/>
      <c r="H502" s="239">
        <v>1530</v>
      </c>
      <c r="I502" s="240"/>
      <c r="J502" s="236"/>
      <c r="K502" s="236"/>
      <c r="L502" s="241"/>
      <c r="M502" s="242"/>
      <c r="N502" s="243"/>
      <c r="O502" s="243"/>
      <c r="P502" s="243"/>
      <c r="Q502" s="243"/>
      <c r="R502" s="243"/>
      <c r="S502" s="243"/>
      <c r="T502" s="24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5" t="s">
        <v>156</v>
      </c>
      <c r="AU502" s="245" t="s">
        <v>83</v>
      </c>
      <c r="AV502" s="14" t="s">
        <v>83</v>
      </c>
      <c r="AW502" s="14" t="s">
        <v>35</v>
      </c>
      <c r="AX502" s="14" t="s">
        <v>81</v>
      </c>
      <c r="AY502" s="245" t="s">
        <v>143</v>
      </c>
    </row>
    <row r="503" s="2" customFormat="1" ht="16.5" customHeight="1">
      <c r="A503" s="39"/>
      <c r="B503" s="40"/>
      <c r="C503" s="205" t="s">
        <v>585</v>
      </c>
      <c r="D503" s="205" t="s">
        <v>145</v>
      </c>
      <c r="E503" s="206" t="s">
        <v>586</v>
      </c>
      <c r="F503" s="207" t="s">
        <v>587</v>
      </c>
      <c r="G503" s="208" t="s">
        <v>148</v>
      </c>
      <c r="H503" s="209">
        <v>2850</v>
      </c>
      <c r="I503" s="210"/>
      <c r="J503" s="211">
        <f>ROUND(I503*H503,2)</f>
        <v>0</v>
      </c>
      <c r="K503" s="207" t="s">
        <v>149</v>
      </c>
      <c r="L503" s="45"/>
      <c r="M503" s="212" t="s">
        <v>19</v>
      </c>
      <c r="N503" s="213" t="s">
        <v>44</v>
      </c>
      <c r="O503" s="85"/>
      <c r="P503" s="214">
        <f>O503*H503</f>
        <v>0</v>
      </c>
      <c r="Q503" s="214">
        <v>0</v>
      </c>
      <c r="R503" s="214">
        <f>Q503*H503</f>
        <v>0</v>
      </c>
      <c r="S503" s="214">
        <v>0</v>
      </c>
      <c r="T503" s="215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16" t="s">
        <v>150</v>
      </c>
      <c r="AT503" s="216" t="s">
        <v>145</v>
      </c>
      <c r="AU503" s="216" t="s">
        <v>83</v>
      </c>
      <c r="AY503" s="18" t="s">
        <v>143</v>
      </c>
      <c r="BE503" s="217">
        <f>IF(N503="základní",J503,0)</f>
        <v>0</v>
      </c>
      <c r="BF503" s="217">
        <f>IF(N503="snížená",J503,0)</f>
        <v>0</v>
      </c>
      <c r="BG503" s="217">
        <f>IF(N503="zákl. přenesená",J503,0)</f>
        <v>0</v>
      </c>
      <c r="BH503" s="217">
        <f>IF(N503="sníž. přenesená",J503,0)</f>
        <v>0</v>
      </c>
      <c r="BI503" s="217">
        <f>IF(N503="nulová",J503,0)</f>
        <v>0</v>
      </c>
      <c r="BJ503" s="18" t="s">
        <v>81</v>
      </c>
      <c r="BK503" s="217">
        <f>ROUND(I503*H503,2)</f>
        <v>0</v>
      </c>
      <c r="BL503" s="18" t="s">
        <v>150</v>
      </c>
      <c r="BM503" s="216" t="s">
        <v>588</v>
      </c>
    </row>
    <row r="504" s="2" customFormat="1">
      <c r="A504" s="39"/>
      <c r="B504" s="40"/>
      <c r="C504" s="41"/>
      <c r="D504" s="218" t="s">
        <v>152</v>
      </c>
      <c r="E504" s="41"/>
      <c r="F504" s="219" t="s">
        <v>589</v>
      </c>
      <c r="G504" s="41"/>
      <c r="H504" s="41"/>
      <c r="I504" s="220"/>
      <c r="J504" s="41"/>
      <c r="K504" s="41"/>
      <c r="L504" s="45"/>
      <c r="M504" s="221"/>
      <c r="N504" s="222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152</v>
      </c>
      <c r="AU504" s="18" t="s">
        <v>83</v>
      </c>
    </row>
    <row r="505" s="2" customFormat="1">
      <c r="A505" s="39"/>
      <c r="B505" s="40"/>
      <c r="C505" s="41"/>
      <c r="D505" s="223" t="s">
        <v>154</v>
      </c>
      <c r="E505" s="41"/>
      <c r="F505" s="224" t="s">
        <v>590</v>
      </c>
      <c r="G505" s="41"/>
      <c r="H505" s="41"/>
      <c r="I505" s="220"/>
      <c r="J505" s="41"/>
      <c r="K505" s="41"/>
      <c r="L505" s="45"/>
      <c r="M505" s="221"/>
      <c r="N505" s="222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154</v>
      </c>
      <c r="AU505" s="18" t="s">
        <v>83</v>
      </c>
    </row>
    <row r="506" s="13" customFormat="1">
      <c r="A506" s="13"/>
      <c r="B506" s="225"/>
      <c r="C506" s="226"/>
      <c r="D506" s="218" t="s">
        <v>156</v>
      </c>
      <c r="E506" s="227" t="s">
        <v>19</v>
      </c>
      <c r="F506" s="228" t="s">
        <v>157</v>
      </c>
      <c r="G506" s="226"/>
      <c r="H506" s="227" t="s">
        <v>19</v>
      </c>
      <c r="I506" s="229"/>
      <c r="J506" s="226"/>
      <c r="K506" s="226"/>
      <c r="L506" s="230"/>
      <c r="M506" s="231"/>
      <c r="N506" s="232"/>
      <c r="O506" s="232"/>
      <c r="P506" s="232"/>
      <c r="Q506" s="232"/>
      <c r="R506" s="232"/>
      <c r="S506" s="232"/>
      <c r="T506" s="23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4" t="s">
        <v>156</v>
      </c>
      <c r="AU506" s="234" t="s">
        <v>83</v>
      </c>
      <c r="AV506" s="13" t="s">
        <v>81</v>
      </c>
      <c r="AW506" s="13" t="s">
        <v>35</v>
      </c>
      <c r="AX506" s="13" t="s">
        <v>73</v>
      </c>
      <c r="AY506" s="234" t="s">
        <v>143</v>
      </c>
    </row>
    <row r="507" s="13" customFormat="1">
      <c r="A507" s="13"/>
      <c r="B507" s="225"/>
      <c r="C507" s="226"/>
      <c r="D507" s="218" t="s">
        <v>156</v>
      </c>
      <c r="E507" s="227" t="s">
        <v>19</v>
      </c>
      <c r="F507" s="228" t="s">
        <v>159</v>
      </c>
      <c r="G507" s="226"/>
      <c r="H507" s="227" t="s">
        <v>19</v>
      </c>
      <c r="I507" s="229"/>
      <c r="J507" s="226"/>
      <c r="K507" s="226"/>
      <c r="L507" s="230"/>
      <c r="M507" s="231"/>
      <c r="N507" s="232"/>
      <c r="O507" s="232"/>
      <c r="P507" s="232"/>
      <c r="Q507" s="232"/>
      <c r="R507" s="232"/>
      <c r="S507" s="232"/>
      <c r="T507" s="23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4" t="s">
        <v>156</v>
      </c>
      <c r="AU507" s="234" t="s">
        <v>83</v>
      </c>
      <c r="AV507" s="13" t="s">
        <v>81</v>
      </c>
      <c r="AW507" s="13" t="s">
        <v>35</v>
      </c>
      <c r="AX507" s="13" t="s">
        <v>73</v>
      </c>
      <c r="AY507" s="234" t="s">
        <v>143</v>
      </c>
    </row>
    <row r="508" s="14" customFormat="1">
      <c r="A508" s="14"/>
      <c r="B508" s="235"/>
      <c r="C508" s="236"/>
      <c r="D508" s="218" t="s">
        <v>156</v>
      </c>
      <c r="E508" s="237" t="s">
        <v>19</v>
      </c>
      <c r="F508" s="238" t="s">
        <v>565</v>
      </c>
      <c r="G508" s="236"/>
      <c r="H508" s="239">
        <v>2850</v>
      </c>
      <c r="I508" s="240"/>
      <c r="J508" s="236"/>
      <c r="K508" s="236"/>
      <c r="L508" s="241"/>
      <c r="M508" s="242"/>
      <c r="N508" s="243"/>
      <c r="O508" s="243"/>
      <c r="P508" s="243"/>
      <c r="Q508" s="243"/>
      <c r="R508" s="243"/>
      <c r="S508" s="243"/>
      <c r="T508" s="24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5" t="s">
        <v>156</v>
      </c>
      <c r="AU508" s="245" t="s">
        <v>83</v>
      </c>
      <c r="AV508" s="14" t="s">
        <v>83</v>
      </c>
      <c r="AW508" s="14" t="s">
        <v>35</v>
      </c>
      <c r="AX508" s="14" t="s">
        <v>73</v>
      </c>
      <c r="AY508" s="245" t="s">
        <v>143</v>
      </c>
    </row>
    <row r="509" s="15" customFormat="1">
      <c r="A509" s="15"/>
      <c r="B509" s="246"/>
      <c r="C509" s="247"/>
      <c r="D509" s="218" t="s">
        <v>156</v>
      </c>
      <c r="E509" s="248" t="s">
        <v>19</v>
      </c>
      <c r="F509" s="249" t="s">
        <v>174</v>
      </c>
      <c r="G509" s="247"/>
      <c r="H509" s="250">
        <v>2850</v>
      </c>
      <c r="I509" s="251"/>
      <c r="J509" s="247"/>
      <c r="K509" s="247"/>
      <c r="L509" s="252"/>
      <c r="M509" s="253"/>
      <c r="N509" s="254"/>
      <c r="O509" s="254"/>
      <c r="P509" s="254"/>
      <c r="Q509" s="254"/>
      <c r="R509" s="254"/>
      <c r="S509" s="254"/>
      <c r="T509" s="255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56" t="s">
        <v>156</v>
      </c>
      <c r="AU509" s="256" t="s">
        <v>83</v>
      </c>
      <c r="AV509" s="15" t="s">
        <v>150</v>
      </c>
      <c r="AW509" s="15" t="s">
        <v>35</v>
      </c>
      <c r="AX509" s="15" t="s">
        <v>81</v>
      </c>
      <c r="AY509" s="256" t="s">
        <v>143</v>
      </c>
    </row>
    <row r="510" s="2" customFormat="1" ht="16.5" customHeight="1">
      <c r="A510" s="39"/>
      <c r="B510" s="40"/>
      <c r="C510" s="205" t="s">
        <v>591</v>
      </c>
      <c r="D510" s="205" t="s">
        <v>145</v>
      </c>
      <c r="E510" s="206" t="s">
        <v>592</v>
      </c>
      <c r="F510" s="207" t="s">
        <v>593</v>
      </c>
      <c r="G510" s="208" t="s">
        <v>148</v>
      </c>
      <c r="H510" s="209">
        <v>2850</v>
      </c>
      <c r="I510" s="210"/>
      <c r="J510" s="211">
        <f>ROUND(I510*H510,2)</f>
        <v>0</v>
      </c>
      <c r="K510" s="207" t="s">
        <v>149</v>
      </c>
      <c r="L510" s="45"/>
      <c r="M510" s="212" t="s">
        <v>19</v>
      </c>
      <c r="N510" s="213" t="s">
        <v>44</v>
      </c>
      <c r="O510" s="85"/>
      <c r="P510" s="214">
        <f>O510*H510</f>
        <v>0</v>
      </c>
      <c r="Q510" s="214">
        <v>0</v>
      </c>
      <c r="R510" s="214">
        <f>Q510*H510</f>
        <v>0</v>
      </c>
      <c r="S510" s="214">
        <v>0</v>
      </c>
      <c r="T510" s="215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16" t="s">
        <v>150</v>
      </c>
      <c r="AT510" s="216" t="s">
        <v>145</v>
      </c>
      <c r="AU510" s="216" t="s">
        <v>83</v>
      </c>
      <c r="AY510" s="18" t="s">
        <v>143</v>
      </c>
      <c r="BE510" s="217">
        <f>IF(N510="základní",J510,0)</f>
        <v>0</v>
      </c>
      <c r="BF510" s="217">
        <f>IF(N510="snížená",J510,0)</f>
        <v>0</v>
      </c>
      <c r="BG510" s="217">
        <f>IF(N510="zákl. přenesená",J510,0)</f>
        <v>0</v>
      </c>
      <c r="BH510" s="217">
        <f>IF(N510="sníž. přenesená",J510,0)</f>
        <v>0</v>
      </c>
      <c r="BI510" s="217">
        <f>IF(N510="nulová",J510,0)</f>
        <v>0</v>
      </c>
      <c r="BJ510" s="18" t="s">
        <v>81</v>
      </c>
      <c r="BK510" s="217">
        <f>ROUND(I510*H510,2)</f>
        <v>0</v>
      </c>
      <c r="BL510" s="18" t="s">
        <v>150</v>
      </c>
      <c r="BM510" s="216" t="s">
        <v>594</v>
      </c>
    </row>
    <row r="511" s="2" customFormat="1">
      <c r="A511" s="39"/>
      <c r="B511" s="40"/>
      <c r="C511" s="41"/>
      <c r="D511" s="218" t="s">
        <v>152</v>
      </c>
      <c r="E511" s="41"/>
      <c r="F511" s="219" t="s">
        <v>595</v>
      </c>
      <c r="G511" s="41"/>
      <c r="H511" s="41"/>
      <c r="I511" s="220"/>
      <c r="J511" s="41"/>
      <c r="K511" s="41"/>
      <c r="L511" s="45"/>
      <c r="M511" s="221"/>
      <c r="N511" s="222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152</v>
      </c>
      <c r="AU511" s="18" t="s">
        <v>83</v>
      </c>
    </row>
    <row r="512" s="2" customFormat="1">
      <c r="A512" s="39"/>
      <c r="B512" s="40"/>
      <c r="C512" s="41"/>
      <c r="D512" s="223" t="s">
        <v>154</v>
      </c>
      <c r="E512" s="41"/>
      <c r="F512" s="224" t="s">
        <v>596</v>
      </c>
      <c r="G512" s="41"/>
      <c r="H512" s="41"/>
      <c r="I512" s="220"/>
      <c r="J512" s="41"/>
      <c r="K512" s="41"/>
      <c r="L512" s="45"/>
      <c r="M512" s="221"/>
      <c r="N512" s="222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154</v>
      </c>
      <c r="AU512" s="18" t="s">
        <v>83</v>
      </c>
    </row>
    <row r="513" s="13" customFormat="1">
      <c r="A513" s="13"/>
      <c r="B513" s="225"/>
      <c r="C513" s="226"/>
      <c r="D513" s="218" t="s">
        <v>156</v>
      </c>
      <c r="E513" s="227" t="s">
        <v>19</v>
      </c>
      <c r="F513" s="228" t="s">
        <v>157</v>
      </c>
      <c r="G513" s="226"/>
      <c r="H513" s="227" t="s">
        <v>19</v>
      </c>
      <c r="I513" s="229"/>
      <c r="J513" s="226"/>
      <c r="K513" s="226"/>
      <c r="L513" s="230"/>
      <c r="M513" s="231"/>
      <c r="N513" s="232"/>
      <c r="O513" s="232"/>
      <c r="P513" s="232"/>
      <c r="Q513" s="232"/>
      <c r="R513" s="232"/>
      <c r="S513" s="232"/>
      <c r="T513" s="23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4" t="s">
        <v>156</v>
      </c>
      <c r="AU513" s="234" t="s">
        <v>83</v>
      </c>
      <c r="AV513" s="13" t="s">
        <v>81</v>
      </c>
      <c r="AW513" s="13" t="s">
        <v>35</v>
      </c>
      <c r="AX513" s="13" t="s">
        <v>73</v>
      </c>
      <c r="AY513" s="234" t="s">
        <v>143</v>
      </c>
    </row>
    <row r="514" s="13" customFormat="1">
      <c r="A514" s="13"/>
      <c r="B514" s="225"/>
      <c r="C514" s="226"/>
      <c r="D514" s="218" t="s">
        <v>156</v>
      </c>
      <c r="E514" s="227" t="s">
        <v>19</v>
      </c>
      <c r="F514" s="228" t="s">
        <v>159</v>
      </c>
      <c r="G514" s="226"/>
      <c r="H514" s="227" t="s">
        <v>19</v>
      </c>
      <c r="I514" s="229"/>
      <c r="J514" s="226"/>
      <c r="K514" s="226"/>
      <c r="L514" s="230"/>
      <c r="M514" s="231"/>
      <c r="N514" s="232"/>
      <c r="O514" s="232"/>
      <c r="P514" s="232"/>
      <c r="Q514" s="232"/>
      <c r="R514" s="232"/>
      <c r="S514" s="232"/>
      <c r="T514" s="23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4" t="s">
        <v>156</v>
      </c>
      <c r="AU514" s="234" t="s">
        <v>83</v>
      </c>
      <c r="AV514" s="13" t="s">
        <v>81</v>
      </c>
      <c r="AW514" s="13" t="s">
        <v>35</v>
      </c>
      <c r="AX514" s="13" t="s">
        <v>73</v>
      </c>
      <c r="AY514" s="234" t="s">
        <v>143</v>
      </c>
    </row>
    <row r="515" s="14" customFormat="1">
      <c r="A515" s="14"/>
      <c r="B515" s="235"/>
      <c r="C515" s="236"/>
      <c r="D515" s="218" t="s">
        <v>156</v>
      </c>
      <c r="E515" s="237" t="s">
        <v>19</v>
      </c>
      <c r="F515" s="238" t="s">
        <v>565</v>
      </c>
      <c r="G515" s="236"/>
      <c r="H515" s="239">
        <v>2850</v>
      </c>
      <c r="I515" s="240"/>
      <c r="J515" s="236"/>
      <c r="K515" s="236"/>
      <c r="L515" s="241"/>
      <c r="M515" s="242"/>
      <c r="N515" s="243"/>
      <c r="O515" s="243"/>
      <c r="P515" s="243"/>
      <c r="Q515" s="243"/>
      <c r="R515" s="243"/>
      <c r="S515" s="243"/>
      <c r="T515" s="24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5" t="s">
        <v>156</v>
      </c>
      <c r="AU515" s="245" t="s">
        <v>83</v>
      </c>
      <c r="AV515" s="14" t="s">
        <v>83</v>
      </c>
      <c r="AW515" s="14" t="s">
        <v>35</v>
      </c>
      <c r="AX515" s="14" t="s">
        <v>73</v>
      </c>
      <c r="AY515" s="245" t="s">
        <v>143</v>
      </c>
    </row>
    <row r="516" s="15" customFormat="1">
      <c r="A516" s="15"/>
      <c r="B516" s="246"/>
      <c r="C516" s="247"/>
      <c r="D516" s="218" t="s">
        <v>156</v>
      </c>
      <c r="E516" s="248" t="s">
        <v>19</v>
      </c>
      <c r="F516" s="249" t="s">
        <v>174</v>
      </c>
      <c r="G516" s="247"/>
      <c r="H516" s="250">
        <v>2850</v>
      </c>
      <c r="I516" s="251"/>
      <c r="J516" s="247"/>
      <c r="K516" s="247"/>
      <c r="L516" s="252"/>
      <c r="M516" s="253"/>
      <c r="N516" s="254"/>
      <c r="O516" s="254"/>
      <c r="P516" s="254"/>
      <c r="Q516" s="254"/>
      <c r="R516" s="254"/>
      <c r="S516" s="254"/>
      <c r="T516" s="255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56" t="s">
        <v>156</v>
      </c>
      <c r="AU516" s="256" t="s">
        <v>83</v>
      </c>
      <c r="AV516" s="15" t="s">
        <v>150</v>
      </c>
      <c r="AW516" s="15" t="s">
        <v>35</v>
      </c>
      <c r="AX516" s="15" t="s">
        <v>81</v>
      </c>
      <c r="AY516" s="256" t="s">
        <v>143</v>
      </c>
    </row>
    <row r="517" s="2" customFormat="1" ht="16.5" customHeight="1">
      <c r="A517" s="39"/>
      <c r="B517" s="40"/>
      <c r="C517" s="205" t="s">
        <v>597</v>
      </c>
      <c r="D517" s="205" t="s">
        <v>145</v>
      </c>
      <c r="E517" s="206" t="s">
        <v>598</v>
      </c>
      <c r="F517" s="207" t="s">
        <v>599</v>
      </c>
      <c r="G517" s="208" t="s">
        <v>148</v>
      </c>
      <c r="H517" s="209">
        <v>3488</v>
      </c>
      <c r="I517" s="210"/>
      <c r="J517" s="211">
        <f>ROUND(I517*H517,2)</f>
        <v>0</v>
      </c>
      <c r="K517" s="207" t="s">
        <v>149</v>
      </c>
      <c r="L517" s="45"/>
      <c r="M517" s="212" t="s">
        <v>19</v>
      </c>
      <c r="N517" s="213" t="s">
        <v>44</v>
      </c>
      <c r="O517" s="85"/>
      <c r="P517" s="214">
        <f>O517*H517</f>
        <v>0</v>
      </c>
      <c r="Q517" s="214">
        <v>0</v>
      </c>
      <c r="R517" s="214">
        <f>Q517*H517</f>
        <v>0</v>
      </c>
      <c r="S517" s="214">
        <v>0</v>
      </c>
      <c r="T517" s="215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16" t="s">
        <v>150</v>
      </c>
      <c r="AT517" s="216" t="s">
        <v>145</v>
      </c>
      <c r="AU517" s="216" t="s">
        <v>83</v>
      </c>
      <c r="AY517" s="18" t="s">
        <v>143</v>
      </c>
      <c r="BE517" s="217">
        <f>IF(N517="základní",J517,0)</f>
        <v>0</v>
      </c>
      <c r="BF517" s="217">
        <f>IF(N517="snížená",J517,0)</f>
        <v>0</v>
      </c>
      <c r="BG517" s="217">
        <f>IF(N517="zákl. přenesená",J517,0)</f>
        <v>0</v>
      </c>
      <c r="BH517" s="217">
        <f>IF(N517="sníž. přenesená",J517,0)</f>
        <v>0</v>
      </c>
      <c r="BI517" s="217">
        <f>IF(N517="nulová",J517,0)</f>
        <v>0</v>
      </c>
      <c r="BJ517" s="18" t="s">
        <v>81</v>
      </c>
      <c r="BK517" s="217">
        <f>ROUND(I517*H517,2)</f>
        <v>0</v>
      </c>
      <c r="BL517" s="18" t="s">
        <v>150</v>
      </c>
      <c r="BM517" s="216" t="s">
        <v>600</v>
      </c>
    </row>
    <row r="518" s="2" customFormat="1">
      <c r="A518" s="39"/>
      <c r="B518" s="40"/>
      <c r="C518" s="41"/>
      <c r="D518" s="218" t="s">
        <v>152</v>
      </c>
      <c r="E518" s="41"/>
      <c r="F518" s="219" t="s">
        <v>601</v>
      </c>
      <c r="G518" s="41"/>
      <c r="H518" s="41"/>
      <c r="I518" s="220"/>
      <c r="J518" s="41"/>
      <c r="K518" s="41"/>
      <c r="L518" s="45"/>
      <c r="M518" s="221"/>
      <c r="N518" s="222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152</v>
      </c>
      <c r="AU518" s="18" t="s">
        <v>83</v>
      </c>
    </row>
    <row r="519" s="2" customFormat="1">
      <c r="A519" s="39"/>
      <c r="B519" s="40"/>
      <c r="C519" s="41"/>
      <c r="D519" s="223" t="s">
        <v>154</v>
      </c>
      <c r="E519" s="41"/>
      <c r="F519" s="224" t="s">
        <v>602</v>
      </c>
      <c r="G519" s="41"/>
      <c r="H519" s="41"/>
      <c r="I519" s="220"/>
      <c r="J519" s="41"/>
      <c r="K519" s="41"/>
      <c r="L519" s="45"/>
      <c r="M519" s="221"/>
      <c r="N519" s="222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154</v>
      </c>
      <c r="AU519" s="18" t="s">
        <v>83</v>
      </c>
    </row>
    <row r="520" s="13" customFormat="1">
      <c r="A520" s="13"/>
      <c r="B520" s="225"/>
      <c r="C520" s="226"/>
      <c r="D520" s="218" t="s">
        <v>156</v>
      </c>
      <c r="E520" s="227" t="s">
        <v>19</v>
      </c>
      <c r="F520" s="228" t="s">
        <v>157</v>
      </c>
      <c r="G520" s="226"/>
      <c r="H520" s="227" t="s">
        <v>19</v>
      </c>
      <c r="I520" s="229"/>
      <c r="J520" s="226"/>
      <c r="K520" s="226"/>
      <c r="L520" s="230"/>
      <c r="M520" s="231"/>
      <c r="N520" s="232"/>
      <c r="O520" s="232"/>
      <c r="P520" s="232"/>
      <c r="Q520" s="232"/>
      <c r="R520" s="232"/>
      <c r="S520" s="232"/>
      <c r="T520" s="23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4" t="s">
        <v>156</v>
      </c>
      <c r="AU520" s="234" t="s">
        <v>83</v>
      </c>
      <c r="AV520" s="13" t="s">
        <v>81</v>
      </c>
      <c r="AW520" s="13" t="s">
        <v>35</v>
      </c>
      <c r="AX520" s="13" t="s">
        <v>73</v>
      </c>
      <c r="AY520" s="234" t="s">
        <v>143</v>
      </c>
    </row>
    <row r="521" s="13" customFormat="1">
      <c r="A521" s="13"/>
      <c r="B521" s="225"/>
      <c r="C521" s="226"/>
      <c r="D521" s="218" t="s">
        <v>156</v>
      </c>
      <c r="E521" s="227" t="s">
        <v>19</v>
      </c>
      <c r="F521" s="228" t="s">
        <v>544</v>
      </c>
      <c r="G521" s="226"/>
      <c r="H521" s="227" t="s">
        <v>19</v>
      </c>
      <c r="I521" s="229"/>
      <c r="J521" s="226"/>
      <c r="K521" s="226"/>
      <c r="L521" s="230"/>
      <c r="M521" s="231"/>
      <c r="N521" s="232"/>
      <c r="O521" s="232"/>
      <c r="P521" s="232"/>
      <c r="Q521" s="232"/>
      <c r="R521" s="232"/>
      <c r="S521" s="232"/>
      <c r="T521" s="23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4" t="s">
        <v>156</v>
      </c>
      <c r="AU521" s="234" t="s">
        <v>83</v>
      </c>
      <c r="AV521" s="13" t="s">
        <v>81</v>
      </c>
      <c r="AW521" s="13" t="s">
        <v>35</v>
      </c>
      <c r="AX521" s="13" t="s">
        <v>73</v>
      </c>
      <c r="AY521" s="234" t="s">
        <v>143</v>
      </c>
    </row>
    <row r="522" s="13" customFormat="1">
      <c r="A522" s="13"/>
      <c r="B522" s="225"/>
      <c r="C522" s="226"/>
      <c r="D522" s="218" t="s">
        <v>156</v>
      </c>
      <c r="E522" s="227" t="s">
        <v>19</v>
      </c>
      <c r="F522" s="228" t="s">
        <v>169</v>
      </c>
      <c r="G522" s="226"/>
      <c r="H522" s="227" t="s">
        <v>19</v>
      </c>
      <c r="I522" s="229"/>
      <c r="J522" s="226"/>
      <c r="K522" s="226"/>
      <c r="L522" s="230"/>
      <c r="M522" s="231"/>
      <c r="N522" s="232"/>
      <c r="O522" s="232"/>
      <c r="P522" s="232"/>
      <c r="Q522" s="232"/>
      <c r="R522" s="232"/>
      <c r="S522" s="232"/>
      <c r="T522" s="23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4" t="s">
        <v>156</v>
      </c>
      <c r="AU522" s="234" t="s">
        <v>83</v>
      </c>
      <c r="AV522" s="13" t="s">
        <v>81</v>
      </c>
      <c r="AW522" s="13" t="s">
        <v>35</v>
      </c>
      <c r="AX522" s="13" t="s">
        <v>73</v>
      </c>
      <c r="AY522" s="234" t="s">
        <v>143</v>
      </c>
    </row>
    <row r="523" s="14" customFormat="1">
      <c r="A523" s="14"/>
      <c r="B523" s="235"/>
      <c r="C523" s="236"/>
      <c r="D523" s="218" t="s">
        <v>156</v>
      </c>
      <c r="E523" s="237" t="s">
        <v>19</v>
      </c>
      <c r="F523" s="238" t="s">
        <v>170</v>
      </c>
      <c r="G523" s="236"/>
      <c r="H523" s="239">
        <v>3488</v>
      </c>
      <c r="I523" s="240"/>
      <c r="J523" s="236"/>
      <c r="K523" s="236"/>
      <c r="L523" s="241"/>
      <c r="M523" s="242"/>
      <c r="N523" s="243"/>
      <c r="O523" s="243"/>
      <c r="P523" s="243"/>
      <c r="Q523" s="243"/>
      <c r="R523" s="243"/>
      <c r="S523" s="243"/>
      <c r="T523" s="24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5" t="s">
        <v>156</v>
      </c>
      <c r="AU523" s="245" t="s">
        <v>83</v>
      </c>
      <c r="AV523" s="14" t="s">
        <v>83</v>
      </c>
      <c r="AW523" s="14" t="s">
        <v>35</v>
      </c>
      <c r="AX523" s="14" t="s">
        <v>81</v>
      </c>
      <c r="AY523" s="245" t="s">
        <v>143</v>
      </c>
    </row>
    <row r="524" s="2" customFormat="1" ht="16.5" customHeight="1">
      <c r="A524" s="39"/>
      <c r="B524" s="40"/>
      <c r="C524" s="205" t="s">
        <v>603</v>
      </c>
      <c r="D524" s="205" t="s">
        <v>145</v>
      </c>
      <c r="E524" s="206" t="s">
        <v>604</v>
      </c>
      <c r="F524" s="207" t="s">
        <v>605</v>
      </c>
      <c r="G524" s="208" t="s">
        <v>606</v>
      </c>
      <c r="H524" s="209">
        <v>0.34899999999999998</v>
      </c>
      <c r="I524" s="210"/>
      <c r="J524" s="211">
        <f>ROUND(I524*H524,2)</f>
        <v>0</v>
      </c>
      <c r="K524" s="207" t="s">
        <v>149</v>
      </c>
      <c r="L524" s="45"/>
      <c r="M524" s="212" t="s">
        <v>19</v>
      </c>
      <c r="N524" s="213" t="s">
        <v>44</v>
      </c>
      <c r="O524" s="85"/>
      <c r="P524" s="214">
        <f>O524*H524</f>
        <v>0</v>
      </c>
      <c r="Q524" s="214">
        <v>0</v>
      </c>
      <c r="R524" s="214">
        <f>Q524*H524</f>
        <v>0</v>
      </c>
      <c r="S524" s="214">
        <v>0</v>
      </c>
      <c r="T524" s="215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16" t="s">
        <v>150</v>
      </c>
      <c r="AT524" s="216" t="s">
        <v>145</v>
      </c>
      <c r="AU524" s="216" t="s">
        <v>83</v>
      </c>
      <c r="AY524" s="18" t="s">
        <v>143</v>
      </c>
      <c r="BE524" s="217">
        <f>IF(N524="základní",J524,0)</f>
        <v>0</v>
      </c>
      <c r="BF524" s="217">
        <f>IF(N524="snížená",J524,0)</f>
        <v>0</v>
      </c>
      <c r="BG524" s="217">
        <f>IF(N524="zákl. přenesená",J524,0)</f>
        <v>0</v>
      </c>
      <c r="BH524" s="217">
        <f>IF(N524="sníž. přenesená",J524,0)</f>
        <v>0</v>
      </c>
      <c r="BI524" s="217">
        <f>IF(N524="nulová",J524,0)</f>
        <v>0</v>
      </c>
      <c r="BJ524" s="18" t="s">
        <v>81</v>
      </c>
      <c r="BK524" s="217">
        <f>ROUND(I524*H524,2)</f>
        <v>0</v>
      </c>
      <c r="BL524" s="18" t="s">
        <v>150</v>
      </c>
      <c r="BM524" s="216" t="s">
        <v>607</v>
      </c>
    </row>
    <row r="525" s="2" customFormat="1">
      <c r="A525" s="39"/>
      <c r="B525" s="40"/>
      <c r="C525" s="41"/>
      <c r="D525" s="218" t="s">
        <v>152</v>
      </c>
      <c r="E525" s="41"/>
      <c r="F525" s="219" t="s">
        <v>608</v>
      </c>
      <c r="G525" s="41"/>
      <c r="H525" s="41"/>
      <c r="I525" s="220"/>
      <c r="J525" s="41"/>
      <c r="K525" s="41"/>
      <c r="L525" s="45"/>
      <c r="M525" s="221"/>
      <c r="N525" s="222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152</v>
      </c>
      <c r="AU525" s="18" t="s">
        <v>83</v>
      </c>
    </row>
    <row r="526" s="2" customFormat="1">
      <c r="A526" s="39"/>
      <c r="B526" s="40"/>
      <c r="C526" s="41"/>
      <c r="D526" s="223" t="s">
        <v>154</v>
      </c>
      <c r="E526" s="41"/>
      <c r="F526" s="224" t="s">
        <v>609</v>
      </c>
      <c r="G526" s="41"/>
      <c r="H526" s="41"/>
      <c r="I526" s="220"/>
      <c r="J526" s="41"/>
      <c r="K526" s="41"/>
      <c r="L526" s="45"/>
      <c r="M526" s="221"/>
      <c r="N526" s="222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154</v>
      </c>
      <c r="AU526" s="18" t="s">
        <v>83</v>
      </c>
    </row>
    <row r="527" s="13" customFormat="1">
      <c r="A527" s="13"/>
      <c r="B527" s="225"/>
      <c r="C527" s="226"/>
      <c r="D527" s="218" t="s">
        <v>156</v>
      </c>
      <c r="E527" s="227" t="s">
        <v>19</v>
      </c>
      <c r="F527" s="228" t="s">
        <v>157</v>
      </c>
      <c r="G527" s="226"/>
      <c r="H527" s="227" t="s">
        <v>19</v>
      </c>
      <c r="I527" s="229"/>
      <c r="J527" s="226"/>
      <c r="K527" s="226"/>
      <c r="L527" s="230"/>
      <c r="M527" s="231"/>
      <c r="N527" s="232"/>
      <c r="O527" s="232"/>
      <c r="P527" s="232"/>
      <c r="Q527" s="232"/>
      <c r="R527" s="232"/>
      <c r="S527" s="232"/>
      <c r="T527" s="23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4" t="s">
        <v>156</v>
      </c>
      <c r="AU527" s="234" t="s">
        <v>83</v>
      </c>
      <c r="AV527" s="13" t="s">
        <v>81</v>
      </c>
      <c r="AW527" s="13" t="s">
        <v>35</v>
      </c>
      <c r="AX527" s="13" t="s">
        <v>73</v>
      </c>
      <c r="AY527" s="234" t="s">
        <v>143</v>
      </c>
    </row>
    <row r="528" s="13" customFormat="1">
      <c r="A528" s="13"/>
      <c r="B528" s="225"/>
      <c r="C528" s="226"/>
      <c r="D528" s="218" t="s">
        <v>156</v>
      </c>
      <c r="E528" s="227" t="s">
        <v>19</v>
      </c>
      <c r="F528" s="228" t="s">
        <v>544</v>
      </c>
      <c r="G528" s="226"/>
      <c r="H528" s="227" t="s">
        <v>19</v>
      </c>
      <c r="I528" s="229"/>
      <c r="J528" s="226"/>
      <c r="K528" s="226"/>
      <c r="L528" s="230"/>
      <c r="M528" s="231"/>
      <c r="N528" s="232"/>
      <c r="O528" s="232"/>
      <c r="P528" s="232"/>
      <c r="Q528" s="232"/>
      <c r="R528" s="232"/>
      <c r="S528" s="232"/>
      <c r="T528" s="23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4" t="s">
        <v>156</v>
      </c>
      <c r="AU528" s="234" t="s">
        <v>83</v>
      </c>
      <c r="AV528" s="13" t="s">
        <v>81</v>
      </c>
      <c r="AW528" s="13" t="s">
        <v>35</v>
      </c>
      <c r="AX528" s="13" t="s">
        <v>73</v>
      </c>
      <c r="AY528" s="234" t="s">
        <v>143</v>
      </c>
    </row>
    <row r="529" s="13" customFormat="1">
      <c r="A529" s="13"/>
      <c r="B529" s="225"/>
      <c r="C529" s="226"/>
      <c r="D529" s="218" t="s">
        <v>156</v>
      </c>
      <c r="E529" s="227" t="s">
        <v>19</v>
      </c>
      <c r="F529" s="228" t="s">
        <v>169</v>
      </c>
      <c r="G529" s="226"/>
      <c r="H529" s="227" t="s">
        <v>19</v>
      </c>
      <c r="I529" s="229"/>
      <c r="J529" s="226"/>
      <c r="K529" s="226"/>
      <c r="L529" s="230"/>
      <c r="M529" s="231"/>
      <c r="N529" s="232"/>
      <c r="O529" s="232"/>
      <c r="P529" s="232"/>
      <c r="Q529" s="232"/>
      <c r="R529" s="232"/>
      <c r="S529" s="232"/>
      <c r="T529" s="23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4" t="s">
        <v>156</v>
      </c>
      <c r="AU529" s="234" t="s">
        <v>83</v>
      </c>
      <c r="AV529" s="13" t="s">
        <v>81</v>
      </c>
      <c r="AW529" s="13" t="s">
        <v>35</v>
      </c>
      <c r="AX529" s="13" t="s">
        <v>73</v>
      </c>
      <c r="AY529" s="234" t="s">
        <v>143</v>
      </c>
    </row>
    <row r="530" s="14" customFormat="1">
      <c r="A530" s="14"/>
      <c r="B530" s="235"/>
      <c r="C530" s="236"/>
      <c r="D530" s="218" t="s">
        <v>156</v>
      </c>
      <c r="E530" s="237" t="s">
        <v>19</v>
      </c>
      <c r="F530" s="238" t="s">
        <v>610</v>
      </c>
      <c r="G530" s="236"/>
      <c r="H530" s="239">
        <v>0.34899999999999998</v>
      </c>
      <c r="I530" s="240"/>
      <c r="J530" s="236"/>
      <c r="K530" s="236"/>
      <c r="L530" s="241"/>
      <c r="M530" s="242"/>
      <c r="N530" s="243"/>
      <c r="O530" s="243"/>
      <c r="P530" s="243"/>
      <c r="Q530" s="243"/>
      <c r="R530" s="243"/>
      <c r="S530" s="243"/>
      <c r="T530" s="24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5" t="s">
        <v>156</v>
      </c>
      <c r="AU530" s="245" t="s">
        <v>83</v>
      </c>
      <c r="AV530" s="14" t="s">
        <v>83</v>
      </c>
      <c r="AW530" s="14" t="s">
        <v>35</v>
      </c>
      <c r="AX530" s="14" t="s">
        <v>81</v>
      </c>
      <c r="AY530" s="245" t="s">
        <v>143</v>
      </c>
    </row>
    <row r="531" s="2" customFormat="1" ht="21.75" customHeight="1">
      <c r="A531" s="39"/>
      <c r="B531" s="40"/>
      <c r="C531" s="205" t="s">
        <v>611</v>
      </c>
      <c r="D531" s="205" t="s">
        <v>145</v>
      </c>
      <c r="E531" s="206" t="s">
        <v>612</v>
      </c>
      <c r="F531" s="207" t="s">
        <v>613</v>
      </c>
      <c r="G531" s="208" t="s">
        <v>148</v>
      </c>
      <c r="H531" s="209">
        <v>8021</v>
      </c>
      <c r="I531" s="210"/>
      <c r="J531" s="211">
        <f>ROUND(I531*H531,2)</f>
        <v>0</v>
      </c>
      <c r="K531" s="207" t="s">
        <v>149</v>
      </c>
      <c r="L531" s="45"/>
      <c r="M531" s="212" t="s">
        <v>19</v>
      </c>
      <c r="N531" s="213" t="s">
        <v>44</v>
      </c>
      <c r="O531" s="85"/>
      <c r="P531" s="214">
        <f>O531*H531</f>
        <v>0</v>
      </c>
      <c r="Q531" s="214">
        <v>0</v>
      </c>
      <c r="R531" s="214">
        <f>Q531*H531</f>
        <v>0</v>
      </c>
      <c r="S531" s="214">
        <v>0</v>
      </c>
      <c r="T531" s="215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16" t="s">
        <v>150</v>
      </c>
      <c r="AT531" s="216" t="s">
        <v>145</v>
      </c>
      <c r="AU531" s="216" t="s">
        <v>83</v>
      </c>
      <c r="AY531" s="18" t="s">
        <v>143</v>
      </c>
      <c r="BE531" s="217">
        <f>IF(N531="základní",J531,0)</f>
        <v>0</v>
      </c>
      <c r="BF531" s="217">
        <f>IF(N531="snížená",J531,0)</f>
        <v>0</v>
      </c>
      <c r="BG531" s="217">
        <f>IF(N531="zákl. přenesená",J531,0)</f>
        <v>0</v>
      </c>
      <c r="BH531" s="217">
        <f>IF(N531="sníž. přenesená",J531,0)</f>
        <v>0</v>
      </c>
      <c r="BI531" s="217">
        <f>IF(N531="nulová",J531,0)</f>
        <v>0</v>
      </c>
      <c r="BJ531" s="18" t="s">
        <v>81</v>
      </c>
      <c r="BK531" s="217">
        <f>ROUND(I531*H531,2)</f>
        <v>0</v>
      </c>
      <c r="BL531" s="18" t="s">
        <v>150</v>
      </c>
      <c r="BM531" s="216" t="s">
        <v>614</v>
      </c>
    </row>
    <row r="532" s="2" customFormat="1">
      <c r="A532" s="39"/>
      <c r="B532" s="40"/>
      <c r="C532" s="41"/>
      <c r="D532" s="218" t="s">
        <v>152</v>
      </c>
      <c r="E532" s="41"/>
      <c r="F532" s="219" t="s">
        <v>615</v>
      </c>
      <c r="G532" s="41"/>
      <c r="H532" s="41"/>
      <c r="I532" s="220"/>
      <c r="J532" s="41"/>
      <c r="K532" s="41"/>
      <c r="L532" s="45"/>
      <c r="M532" s="221"/>
      <c r="N532" s="222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152</v>
      </c>
      <c r="AU532" s="18" t="s">
        <v>83</v>
      </c>
    </row>
    <row r="533" s="2" customFormat="1">
      <c r="A533" s="39"/>
      <c r="B533" s="40"/>
      <c r="C533" s="41"/>
      <c r="D533" s="223" t="s">
        <v>154</v>
      </c>
      <c r="E533" s="41"/>
      <c r="F533" s="224" t="s">
        <v>616</v>
      </c>
      <c r="G533" s="41"/>
      <c r="H533" s="41"/>
      <c r="I533" s="220"/>
      <c r="J533" s="41"/>
      <c r="K533" s="41"/>
      <c r="L533" s="45"/>
      <c r="M533" s="221"/>
      <c r="N533" s="222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154</v>
      </c>
      <c r="AU533" s="18" t="s">
        <v>83</v>
      </c>
    </row>
    <row r="534" s="13" customFormat="1">
      <c r="A534" s="13"/>
      <c r="B534" s="225"/>
      <c r="C534" s="226"/>
      <c r="D534" s="218" t="s">
        <v>156</v>
      </c>
      <c r="E534" s="227" t="s">
        <v>19</v>
      </c>
      <c r="F534" s="228" t="s">
        <v>157</v>
      </c>
      <c r="G534" s="226"/>
      <c r="H534" s="227" t="s">
        <v>19</v>
      </c>
      <c r="I534" s="229"/>
      <c r="J534" s="226"/>
      <c r="K534" s="226"/>
      <c r="L534" s="230"/>
      <c r="M534" s="231"/>
      <c r="N534" s="232"/>
      <c r="O534" s="232"/>
      <c r="P534" s="232"/>
      <c r="Q534" s="232"/>
      <c r="R534" s="232"/>
      <c r="S534" s="232"/>
      <c r="T534" s="23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4" t="s">
        <v>156</v>
      </c>
      <c r="AU534" s="234" t="s">
        <v>83</v>
      </c>
      <c r="AV534" s="13" t="s">
        <v>81</v>
      </c>
      <c r="AW534" s="13" t="s">
        <v>35</v>
      </c>
      <c r="AX534" s="13" t="s">
        <v>73</v>
      </c>
      <c r="AY534" s="234" t="s">
        <v>143</v>
      </c>
    </row>
    <row r="535" s="13" customFormat="1">
      <c r="A535" s="13"/>
      <c r="B535" s="225"/>
      <c r="C535" s="226"/>
      <c r="D535" s="218" t="s">
        <v>156</v>
      </c>
      <c r="E535" s="227" t="s">
        <v>19</v>
      </c>
      <c r="F535" s="228" t="s">
        <v>617</v>
      </c>
      <c r="G535" s="226"/>
      <c r="H535" s="227" t="s">
        <v>19</v>
      </c>
      <c r="I535" s="229"/>
      <c r="J535" s="226"/>
      <c r="K535" s="226"/>
      <c r="L535" s="230"/>
      <c r="M535" s="231"/>
      <c r="N535" s="232"/>
      <c r="O535" s="232"/>
      <c r="P535" s="232"/>
      <c r="Q535" s="232"/>
      <c r="R535" s="232"/>
      <c r="S535" s="232"/>
      <c r="T535" s="23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4" t="s">
        <v>156</v>
      </c>
      <c r="AU535" s="234" t="s">
        <v>83</v>
      </c>
      <c r="AV535" s="13" t="s">
        <v>81</v>
      </c>
      <c r="AW535" s="13" t="s">
        <v>35</v>
      </c>
      <c r="AX535" s="13" t="s">
        <v>73</v>
      </c>
      <c r="AY535" s="234" t="s">
        <v>143</v>
      </c>
    </row>
    <row r="536" s="14" customFormat="1">
      <c r="A536" s="14"/>
      <c r="B536" s="235"/>
      <c r="C536" s="236"/>
      <c r="D536" s="218" t="s">
        <v>156</v>
      </c>
      <c r="E536" s="237" t="s">
        <v>19</v>
      </c>
      <c r="F536" s="238" t="s">
        <v>167</v>
      </c>
      <c r="G536" s="236"/>
      <c r="H536" s="239">
        <v>8021</v>
      </c>
      <c r="I536" s="240"/>
      <c r="J536" s="236"/>
      <c r="K536" s="236"/>
      <c r="L536" s="241"/>
      <c r="M536" s="242"/>
      <c r="N536" s="243"/>
      <c r="O536" s="243"/>
      <c r="P536" s="243"/>
      <c r="Q536" s="243"/>
      <c r="R536" s="243"/>
      <c r="S536" s="243"/>
      <c r="T536" s="24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5" t="s">
        <v>156</v>
      </c>
      <c r="AU536" s="245" t="s">
        <v>83</v>
      </c>
      <c r="AV536" s="14" t="s">
        <v>83</v>
      </c>
      <c r="AW536" s="14" t="s">
        <v>35</v>
      </c>
      <c r="AX536" s="14" t="s">
        <v>81</v>
      </c>
      <c r="AY536" s="245" t="s">
        <v>143</v>
      </c>
    </row>
    <row r="537" s="2" customFormat="1" ht="16.5" customHeight="1">
      <c r="A537" s="39"/>
      <c r="B537" s="40"/>
      <c r="C537" s="257" t="s">
        <v>618</v>
      </c>
      <c r="D537" s="257" t="s">
        <v>468</v>
      </c>
      <c r="E537" s="258" t="s">
        <v>619</v>
      </c>
      <c r="F537" s="259" t="s">
        <v>620</v>
      </c>
      <c r="G537" s="260" t="s">
        <v>621</v>
      </c>
      <c r="H537" s="261">
        <v>5</v>
      </c>
      <c r="I537" s="262"/>
      <c r="J537" s="263">
        <f>ROUND(I537*H537,2)</f>
        <v>0</v>
      </c>
      <c r="K537" s="259" t="s">
        <v>149</v>
      </c>
      <c r="L537" s="264"/>
      <c r="M537" s="265" t="s">
        <v>19</v>
      </c>
      <c r="N537" s="266" t="s">
        <v>44</v>
      </c>
      <c r="O537" s="85"/>
      <c r="P537" s="214">
        <f>O537*H537</f>
        <v>0</v>
      </c>
      <c r="Q537" s="214">
        <v>0.001</v>
      </c>
      <c r="R537" s="214">
        <f>Q537*H537</f>
        <v>0.0050000000000000001</v>
      </c>
      <c r="S537" s="214">
        <v>0</v>
      </c>
      <c r="T537" s="215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16" t="s">
        <v>210</v>
      </c>
      <c r="AT537" s="216" t="s">
        <v>468</v>
      </c>
      <c r="AU537" s="216" t="s">
        <v>83</v>
      </c>
      <c r="AY537" s="18" t="s">
        <v>143</v>
      </c>
      <c r="BE537" s="217">
        <f>IF(N537="základní",J537,0)</f>
        <v>0</v>
      </c>
      <c r="BF537" s="217">
        <f>IF(N537="snížená",J537,0)</f>
        <v>0</v>
      </c>
      <c r="BG537" s="217">
        <f>IF(N537="zákl. přenesená",J537,0)</f>
        <v>0</v>
      </c>
      <c r="BH537" s="217">
        <f>IF(N537="sníž. přenesená",J537,0)</f>
        <v>0</v>
      </c>
      <c r="BI537" s="217">
        <f>IF(N537="nulová",J537,0)</f>
        <v>0</v>
      </c>
      <c r="BJ537" s="18" t="s">
        <v>81</v>
      </c>
      <c r="BK537" s="217">
        <f>ROUND(I537*H537,2)</f>
        <v>0</v>
      </c>
      <c r="BL537" s="18" t="s">
        <v>150</v>
      </c>
      <c r="BM537" s="216" t="s">
        <v>622</v>
      </c>
    </row>
    <row r="538" s="2" customFormat="1">
      <c r="A538" s="39"/>
      <c r="B538" s="40"/>
      <c r="C538" s="41"/>
      <c r="D538" s="218" t="s">
        <v>152</v>
      </c>
      <c r="E538" s="41"/>
      <c r="F538" s="219" t="s">
        <v>620</v>
      </c>
      <c r="G538" s="41"/>
      <c r="H538" s="41"/>
      <c r="I538" s="220"/>
      <c r="J538" s="41"/>
      <c r="K538" s="41"/>
      <c r="L538" s="45"/>
      <c r="M538" s="221"/>
      <c r="N538" s="222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152</v>
      </c>
      <c r="AU538" s="18" t="s">
        <v>83</v>
      </c>
    </row>
    <row r="539" s="13" customFormat="1">
      <c r="A539" s="13"/>
      <c r="B539" s="225"/>
      <c r="C539" s="226"/>
      <c r="D539" s="218" t="s">
        <v>156</v>
      </c>
      <c r="E539" s="227" t="s">
        <v>19</v>
      </c>
      <c r="F539" s="228" t="s">
        <v>157</v>
      </c>
      <c r="G539" s="226"/>
      <c r="H539" s="227" t="s">
        <v>19</v>
      </c>
      <c r="I539" s="229"/>
      <c r="J539" s="226"/>
      <c r="K539" s="226"/>
      <c r="L539" s="230"/>
      <c r="M539" s="231"/>
      <c r="N539" s="232"/>
      <c r="O539" s="232"/>
      <c r="P539" s="232"/>
      <c r="Q539" s="232"/>
      <c r="R539" s="232"/>
      <c r="S539" s="232"/>
      <c r="T539" s="23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4" t="s">
        <v>156</v>
      </c>
      <c r="AU539" s="234" t="s">
        <v>83</v>
      </c>
      <c r="AV539" s="13" t="s">
        <v>81</v>
      </c>
      <c r="AW539" s="13" t="s">
        <v>35</v>
      </c>
      <c r="AX539" s="13" t="s">
        <v>73</v>
      </c>
      <c r="AY539" s="234" t="s">
        <v>143</v>
      </c>
    </row>
    <row r="540" s="14" customFormat="1">
      <c r="A540" s="14"/>
      <c r="B540" s="235"/>
      <c r="C540" s="236"/>
      <c r="D540" s="218" t="s">
        <v>156</v>
      </c>
      <c r="E540" s="237" t="s">
        <v>19</v>
      </c>
      <c r="F540" s="238" t="s">
        <v>623</v>
      </c>
      <c r="G540" s="236"/>
      <c r="H540" s="239">
        <v>4.0110000000000001</v>
      </c>
      <c r="I540" s="240"/>
      <c r="J540" s="236"/>
      <c r="K540" s="236"/>
      <c r="L540" s="241"/>
      <c r="M540" s="242"/>
      <c r="N540" s="243"/>
      <c r="O540" s="243"/>
      <c r="P540" s="243"/>
      <c r="Q540" s="243"/>
      <c r="R540" s="243"/>
      <c r="S540" s="243"/>
      <c r="T540" s="24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5" t="s">
        <v>156</v>
      </c>
      <c r="AU540" s="245" t="s">
        <v>83</v>
      </c>
      <c r="AV540" s="14" t="s">
        <v>83</v>
      </c>
      <c r="AW540" s="14" t="s">
        <v>35</v>
      </c>
      <c r="AX540" s="14" t="s">
        <v>73</v>
      </c>
      <c r="AY540" s="245" t="s">
        <v>143</v>
      </c>
    </row>
    <row r="541" s="13" customFormat="1">
      <c r="A541" s="13"/>
      <c r="B541" s="225"/>
      <c r="C541" s="226"/>
      <c r="D541" s="218" t="s">
        <v>156</v>
      </c>
      <c r="E541" s="227" t="s">
        <v>19</v>
      </c>
      <c r="F541" s="228" t="s">
        <v>624</v>
      </c>
      <c r="G541" s="226"/>
      <c r="H541" s="227" t="s">
        <v>19</v>
      </c>
      <c r="I541" s="229"/>
      <c r="J541" s="226"/>
      <c r="K541" s="226"/>
      <c r="L541" s="230"/>
      <c r="M541" s="231"/>
      <c r="N541" s="232"/>
      <c r="O541" s="232"/>
      <c r="P541" s="232"/>
      <c r="Q541" s="232"/>
      <c r="R541" s="232"/>
      <c r="S541" s="232"/>
      <c r="T541" s="23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4" t="s">
        <v>156</v>
      </c>
      <c r="AU541" s="234" t="s">
        <v>83</v>
      </c>
      <c r="AV541" s="13" t="s">
        <v>81</v>
      </c>
      <c r="AW541" s="13" t="s">
        <v>35</v>
      </c>
      <c r="AX541" s="13" t="s">
        <v>73</v>
      </c>
      <c r="AY541" s="234" t="s">
        <v>143</v>
      </c>
    </row>
    <row r="542" s="14" customFormat="1">
      <c r="A542" s="14"/>
      <c r="B542" s="235"/>
      <c r="C542" s="236"/>
      <c r="D542" s="218" t="s">
        <v>156</v>
      </c>
      <c r="E542" s="237" t="s">
        <v>19</v>
      </c>
      <c r="F542" s="238" t="s">
        <v>625</v>
      </c>
      <c r="G542" s="236"/>
      <c r="H542" s="239">
        <v>0.98899999999999999</v>
      </c>
      <c r="I542" s="240"/>
      <c r="J542" s="236"/>
      <c r="K542" s="236"/>
      <c r="L542" s="241"/>
      <c r="M542" s="242"/>
      <c r="N542" s="243"/>
      <c r="O542" s="243"/>
      <c r="P542" s="243"/>
      <c r="Q542" s="243"/>
      <c r="R542" s="243"/>
      <c r="S542" s="243"/>
      <c r="T542" s="24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5" t="s">
        <v>156</v>
      </c>
      <c r="AU542" s="245" t="s">
        <v>83</v>
      </c>
      <c r="AV542" s="14" t="s">
        <v>83</v>
      </c>
      <c r="AW542" s="14" t="s">
        <v>35</v>
      </c>
      <c r="AX542" s="14" t="s">
        <v>73</v>
      </c>
      <c r="AY542" s="245" t="s">
        <v>143</v>
      </c>
    </row>
    <row r="543" s="15" customFormat="1">
      <c r="A543" s="15"/>
      <c r="B543" s="246"/>
      <c r="C543" s="247"/>
      <c r="D543" s="218" t="s">
        <v>156</v>
      </c>
      <c r="E543" s="248" t="s">
        <v>19</v>
      </c>
      <c r="F543" s="249" t="s">
        <v>174</v>
      </c>
      <c r="G543" s="247"/>
      <c r="H543" s="250">
        <v>5</v>
      </c>
      <c r="I543" s="251"/>
      <c r="J543" s="247"/>
      <c r="K543" s="247"/>
      <c r="L543" s="252"/>
      <c r="M543" s="253"/>
      <c r="N543" s="254"/>
      <c r="O543" s="254"/>
      <c r="P543" s="254"/>
      <c r="Q543" s="254"/>
      <c r="R543" s="254"/>
      <c r="S543" s="254"/>
      <c r="T543" s="255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56" t="s">
        <v>156</v>
      </c>
      <c r="AU543" s="256" t="s">
        <v>83</v>
      </c>
      <c r="AV543" s="15" t="s">
        <v>150</v>
      </c>
      <c r="AW543" s="15" t="s">
        <v>35</v>
      </c>
      <c r="AX543" s="15" t="s">
        <v>81</v>
      </c>
      <c r="AY543" s="256" t="s">
        <v>143</v>
      </c>
    </row>
    <row r="544" s="12" customFormat="1" ht="22.8" customHeight="1">
      <c r="A544" s="12"/>
      <c r="B544" s="189"/>
      <c r="C544" s="190"/>
      <c r="D544" s="191" t="s">
        <v>72</v>
      </c>
      <c r="E544" s="203" t="s">
        <v>83</v>
      </c>
      <c r="F544" s="203" t="s">
        <v>626</v>
      </c>
      <c r="G544" s="190"/>
      <c r="H544" s="190"/>
      <c r="I544" s="193"/>
      <c r="J544" s="204">
        <f>BK544</f>
        <v>0</v>
      </c>
      <c r="K544" s="190"/>
      <c r="L544" s="195"/>
      <c r="M544" s="196"/>
      <c r="N544" s="197"/>
      <c r="O544" s="197"/>
      <c r="P544" s="198">
        <f>SUM(P545:P561)</f>
        <v>0</v>
      </c>
      <c r="Q544" s="197"/>
      <c r="R544" s="198">
        <f>SUM(R545:R561)</f>
        <v>923.39958000000001</v>
      </c>
      <c r="S544" s="197"/>
      <c r="T544" s="199">
        <f>SUM(T545:T561)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200" t="s">
        <v>81</v>
      </c>
      <c r="AT544" s="201" t="s">
        <v>72</v>
      </c>
      <c r="AU544" s="201" t="s">
        <v>81</v>
      </c>
      <c r="AY544" s="200" t="s">
        <v>143</v>
      </c>
      <c r="BK544" s="202">
        <f>SUM(BK545:BK561)</f>
        <v>0</v>
      </c>
    </row>
    <row r="545" s="2" customFormat="1" ht="16.5" customHeight="1">
      <c r="A545" s="39"/>
      <c r="B545" s="40"/>
      <c r="C545" s="205" t="s">
        <v>627</v>
      </c>
      <c r="D545" s="205" t="s">
        <v>145</v>
      </c>
      <c r="E545" s="206" t="s">
        <v>628</v>
      </c>
      <c r="F545" s="207" t="s">
        <v>629</v>
      </c>
      <c r="G545" s="208" t="s">
        <v>630</v>
      </c>
      <c r="H545" s="209">
        <v>1642</v>
      </c>
      <c r="I545" s="210"/>
      <c r="J545" s="211">
        <f>ROUND(I545*H545,2)</f>
        <v>0</v>
      </c>
      <c r="K545" s="207" t="s">
        <v>149</v>
      </c>
      <c r="L545" s="45"/>
      <c r="M545" s="212" t="s">
        <v>19</v>
      </c>
      <c r="N545" s="213" t="s">
        <v>44</v>
      </c>
      <c r="O545" s="85"/>
      <c r="P545" s="214">
        <f>O545*H545</f>
        <v>0</v>
      </c>
      <c r="Q545" s="214">
        <v>0.00048999999999999998</v>
      </c>
      <c r="R545" s="214">
        <f>Q545*H545</f>
        <v>0.80457999999999996</v>
      </c>
      <c r="S545" s="214">
        <v>0</v>
      </c>
      <c r="T545" s="215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16" t="s">
        <v>150</v>
      </c>
      <c r="AT545" s="216" t="s">
        <v>145</v>
      </c>
      <c r="AU545" s="216" t="s">
        <v>83</v>
      </c>
      <c r="AY545" s="18" t="s">
        <v>143</v>
      </c>
      <c r="BE545" s="217">
        <f>IF(N545="základní",J545,0)</f>
        <v>0</v>
      </c>
      <c r="BF545" s="217">
        <f>IF(N545="snížená",J545,0)</f>
        <v>0</v>
      </c>
      <c r="BG545" s="217">
        <f>IF(N545="zákl. přenesená",J545,0)</f>
        <v>0</v>
      </c>
      <c r="BH545" s="217">
        <f>IF(N545="sníž. přenesená",J545,0)</f>
        <v>0</v>
      </c>
      <c r="BI545" s="217">
        <f>IF(N545="nulová",J545,0)</f>
        <v>0</v>
      </c>
      <c r="BJ545" s="18" t="s">
        <v>81</v>
      </c>
      <c r="BK545" s="217">
        <f>ROUND(I545*H545,2)</f>
        <v>0</v>
      </c>
      <c r="BL545" s="18" t="s">
        <v>150</v>
      </c>
      <c r="BM545" s="216" t="s">
        <v>631</v>
      </c>
    </row>
    <row r="546" s="2" customFormat="1">
      <c r="A546" s="39"/>
      <c r="B546" s="40"/>
      <c r="C546" s="41"/>
      <c r="D546" s="218" t="s">
        <v>152</v>
      </c>
      <c r="E546" s="41"/>
      <c r="F546" s="219" t="s">
        <v>632</v>
      </c>
      <c r="G546" s="41"/>
      <c r="H546" s="41"/>
      <c r="I546" s="220"/>
      <c r="J546" s="41"/>
      <c r="K546" s="41"/>
      <c r="L546" s="45"/>
      <c r="M546" s="221"/>
      <c r="N546" s="222"/>
      <c r="O546" s="85"/>
      <c r="P546" s="85"/>
      <c r="Q546" s="85"/>
      <c r="R546" s="85"/>
      <c r="S546" s="85"/>
      <c r="T546" s="86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152</v>
      </c>
      <c r="AU546" s="18" t="s">
        <v>83</v>
      </c>
    </row>
    <row r="547" s="2" customFormat="1">
      <c r="A547" s="39"/>
      <c r="B547" s="40"/>
      <c r="C547" s="41"/>
      <c r="D547" s="223" t="s">
        <v>154</v>
      </c>
      <c r="E547" s="41"/>
      <c r="F547" s="224" t="s">
        <v>633</v>
      </c>
      <c r="G547" s="41"/>
      <c r="H547" s="41"/>
      <c r="I547" s="220"/>
      <c r="J547" s="41"/>
      <c r="K547" s="41"/>
      <c r="L547" s="45"/>
      <c r="M547" s="221"/>
      <c r="N547" s="222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154</v>
      </c>
      <c r="AU547" s="18" t="s">
        <v>83</v>
      </c>
    </row>
    <row r="548" s="13" customFormat="1">
      <c r="A548" s="13"/>
      <c r="B548" s="225"/>
      <c r="C548" s="226"/>
      <c r="D548" s="218" t="s">
        <v>156</v>
      </c>
      <c r="E548" s="227" t="s">
        <v>19</v>
      </c>
      <c r="F548" s="228" t="s">
        <v>157</v>
      </c>
      <c r="G548" s="226"/>
      <c r="H548" s="227" t="s">
        <v>19</v>
      </c>
      <c r="I548" s="229"/>
      <c r="J548" s="226"/>
      <c r="K548" s="226"/>
      <c r="L548" s="230"/>
      <c r="M548" s="231"/>
      <c r="N548" s="232"/>
      <c r="O548" s="232"/>
      <c r="P548" s="232"/>
      <c r="Q548" s="232"/>
      <c r="R548" s="232"/>
      <c r="S548" s="232"/>
      <c r="T548" s="23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4" t="s">
        <v>156</v>
      </c>
      <c r="AU548" s="234" t="s">
        <v>83</v>
      </c>
      <c r="AV548" s="13" t="s">
        <v>81</v>
      </c>
      <c r="AW548" s="13" t="s">
        <v>35</v>
      </c>
      <c r="AX548" s="13" t="s">
        <v>73</v>
      </c>
      <c r="AY548" s="234" t="s">
        <v>143</v>
      </c>
    </row>
    <row r="549" s="13" customFormat="1">
      <c r="A549" s="13"/>
      <c r="B549" s="225"/>
      <c r="C549" s="226"/>
      <c r="D549" s="218" t="s">
        <v>156</v>
      </c>
      <c r="E549" s="227" t="s">
        <v>19</v>
      </c>
      <c r="F549" s="228" t="s">
        <v>634</v>
      </c>
      <c r="G549" s="226"/>
      <c r="H549" s="227" t="s">
        <v>19</v>
      </c>
      <c r="I549" s="229"/>
      <c r="J549" s="226"/>
      <c r="K549" s="226"/>
      <c r="L549" s="230"/>
      <c r="M549" s="231"/>
      <c r="N549" s="232"/>
      <c r="O549" s="232"/>
      <c r="P549" s="232"/>
      <c r="Q549" s="232"/>
      <c r="R549" s="232"/>
      <c r="S549" s="232"/>
      <c r="T549" s="23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4" t="s">
        <v>156</v>
      </c>
      <c r="AU549" s="234" t="s">
        <v>83</v>
      </c>
      <c r="AV549" s="13" t="s">
        <v>81</v>
      </c>
      <c r="AW549" s="13" t="s">
        <v>35</v>
      </c>
      <c r="AX549" s="13" t="s">
        <v>73</v>
      </c>
      <c r="AY549" s="234" t="s">
        <v>143</v>
      </c>
    </row>
    <row r="550" s="14" customFormat="1">
      <c r="A550" s="14"/>
      <c r="B550" s="235"/>
      <c r="C550" s="236"/>
      <c r="D550" s="218" t="s">
        <v>156</v>
      </c>
      <c r="E550" s="237" t="s">
        <v>19</v>
      </c>
      <c r="F550" s="238" t="s">
        <v>635</v>
      </c>
      <c r="G550" s="236"/>
      <c r="H550" s="239">
        <v>1642</v>
      </c>
      <c r="I550" s="240"/>
      <c r="J550" s="236"/>
      <c r="K550" s="236"/>
      <c r="L550" s="241"/>
      <c r="M550" s="242"/>
      <c r="N550" s="243"/>
      <c r="O550" s="243"/>
      <c r="P550" s="243"/>
      <c r="Q550" s="243"/>
      <c r="R550" s="243"/>
      <c r="S550" s="243"/>
      <c r="T550" s="24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5" t="s">
        <v>156</v>
      </c>
      <c r="AU550" s="245" t="s">
        <v>83</v>
      </c>
      <c r="AV550" s="14" t="s">
        <v>83</v>
      </c>
      <c r="AW550" s="14" t="s">
        <v>35</v>
      </c>
      <c r="AX550" s="14" t="s">
        <v>81</v>
      </c>
      <c r="AY550" s="245" t="s">
        <v>143</v>
      </c>
    </row>
    <row r="551" s="2" customFormat="1" ht="16.5" customHeight="1">
      <c r="A551" s="39"/>
      <c r="B551" s="40"/>
      <c r="C551" s="205" t="s">
        <v>636</v>
      </c>
      <c r="D551" s="205" t="s">
        <v>145</v>
      </c>
      <c r="E551" s="206" t="s">
        <v>637</v>
      </c>
      <c r="F551" s="207" t="s">
        <v>638</v>
      </c>
      <c r="G551" s="208" t="s">
        <v>630</v>
      </c>
      <c r="H551" s="209">
        <v>1642</v>
      </c>
      <c r="I551" s="210"/>
      <c r="J551" s="211">
        <f>ROUND(I551*H551,2)</f>
        <v>0</v>
      </c>
      <c r="K551" s="207" t="s">
        <v>149</v>
      </c>
      <c r="L551" s="45"/>
      <c r="M551" s="212" t="s">
        <v>19</v>
      </c>
      <c r="N551" s="213" t="s">
        <v>44</v>
      </c>
      <c r="O551" s="85"/>
      <c r="P551" s="214">
        <f>O551*H551</f>
        <v>0</v>
      </c>
      <c r="Q551" s="214">
        <v>0</v>
      </c>
      <c r="R551" s="214">
        <f>Q551*H551</f>
        <v>0</v>
      </c>
      <c r="S551" s="214">
        <v>0</v>
      </c>
      <c r="T551" s="215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16" t="s">
        <v>150</v>
      </c>
      <c r="AT551" s="216" t="s">
        <v>145</v>
      </c>
      <c r="AU551" s="216" t="s">
        <v>83</v>
      </c>
      <c r="AY551" s="18" t="s">
        <v>143</v>
      </c>
      <c r="BE551" s="217">
        <f>IF(N551="základní",J551,0)</f>
        <v>0</v>
      </c>
      <c r="BF551" s="217">
        <f>IF(N551="snížená",J551,0)</f>
        <v>0</v>
      </c>
      <c r="BG551" s="217">
        <f>IF(N551="zákl. přenesená",J551,0)</f>
        <v>0</v>
      </c>
      <c r="BH551" s="217">
        <f>IF(N551="sníž. přenesená",J551,0)</f>
        <v>0</v>
      </c>
      <c r="BI551" s="217">
        <f>IF(N551="nulová",J551,0)</f>
        <v>0</v>
      </c>
      <c r="BJ551" s="18" t="s">
        <v>81</v>
      </c>
      <c r="BK551" s="217">
        <f>ROUND(I551*H551,2)</f>
        <v>0</v>
      </c>
      <c r="BL551" s="18" t="s">
        <v>150</v>
      </c>
      <c r="BM551" s="216" t="s">
        <v>639</v>
      </c>
    </row>
    <row r="552" s="2" customFormat="1">
      <c r="A552" s="39"/>
      <c r="B552" s="40"/>
      <c r="C552" s="41"/>
      <c r="D552" s="218" t="s">
        <v>152</v>
      </c>
      <c r="E552" s="41"/>
      <c r="F552" s="219" t="s">
        <v>640</v>
      </c>
      <c r="G552" s="41"/>
      <c r="H552" s="41"/>
      <c r="I552" s="220"/>
      <c r="J552" s="41"/>
      <c r="K552" s="41"/>
      <c r="L552" s="45"/>
      <c r="M552" s="221"/>
      <c r="N552" s="222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152</v>
      </c>
      <c r="AU552" s="18" t="s">
        <v>83</v>
      </c>
    </row>
    <row r="553" s="2" customFormat="1">
      <c r="A553" s="39"/>
      <c r="B553" s="40"/>
      <c r="C553" s="41"/>
      <c r="D553" s="223" t="s">
        <v>154</v>
      </c>
      <c r="E553" s="41"/>
      <c r="F553" s="224" t="s">
        <v>641</v>
      </c>
      <c r="G553" s="41"/>
      <c r="H553" s="41"/>
      <c r="I553" s="220"/>
      <c r="J553" s="41"/>
      <c r="K553" s="41"/>
      <c r="L553" s="45"/>
      <c r="M553" s="221"/>
      <c r="N553" s="222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154</v>
      </c>
      <c r="AU553" s="18" t="s">
        <v>83</v>
      </c>
    </row>
    <row r="554" s="13" customFormat="1">
      <c r="A554" s="13"/>
      <c r="B554" s="225"/>
      <c r="C554" s="226"/>
      <c r="D554" s="218" t="s">
        <v>156</v>
      </c>
      <c r="E554" s="227" t="s">
        <v>19</v>
      </c>
      <c r="F554" s="228" t="s">
        <v>157</v>
      </c>
      <c r="G554" s="226"/>
      <c r="H554" s="227" t="s">
        <v>19</v>
      </c>
      <c r="I554" s="229"/>
      <c r="J554" s="226"/>
      <c r="K554" s="226"/>
      <c r="L554" s="230"/>
      <c r="M554" s="231"/>
      <c r="N554" s="232"/>
      <c r="O554" s="232"/>
      <c r="P554" s="232"/>
      <c r="Q554" s="232"/>
      <c r="R554" s="232"/>
      <c r="S554" s="232"/>
      <c r="T554" s="23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4" t="s">
        <v>156</v>
      </c>
      <c r="AU554" s="234" t="s">
        <v>83</v>
      </c>
      <c r="AV554" s="13" t="s">
        <v>81</v>
      </c>
      <c r="AW554" s="13" t="s">
        <v>35</v>
      </c>
      <c r="AX554" s="13" t="s">
        <v>73</v>
      </c>
      <c r="AY554" s="234" t="s">
        <v>143</v>
      </c>
    </row>
    <row r="555" s="13" customFormat="1">
      <c r="A555" s="13"/>
      <c r="B555" s="225"/>
      <c r="C555" s="226"/>
      <c r="D555" s="218" t="s">
        <v>156</v>
      </c>
      <c r="E555" s="227" t="s">
        <v>19</v>
      </c>
      <c r="F555" s="228" t="s">
        <v>634</v>
      </c>
      <c r="G555" s="226"/>
      <c r="H555" s="227" t="s">
        <v>19</v>
      </c>
      <c r="I555" s="229"/>
      <c r="J555" s="226"/>
      <c r="K555" s="226"/>
      <c r="L555" s="230"/>
      <c r="M555" s="231"/>
      <c r="N555" s="232"/>
      <c r="O555" s="232"/>
      <c r="P555" s="232"/>
      <c r="Q555" s="232"/>
      <c r="R555" s="232"/>
      <c r="S555" s="232"/>
      <c r="T555" s="23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4" t="s">
        <v>156</v>
      </c>
      <c r="AU555" s="234" t="s">
        <v>83</v>
      </c>
      <c r="AV555" s="13" t="s">
        <v>81</v>
      </c>
      <c r="AW555" s="13" t="s">
        <v>35</v>
      </c>
      <c r="AX555" s="13" t="s">
        <v>73</v>
      </c>
      <c r="AY555" s="234" t="s">
        <v>143</v>
      </c>
    </row>
    <row r="556" s="14" customFormat="1">
      <c r="A556" s="14"/>
      <c r="B556" s="235"/>
      <c r="C556" s="236"/>
      <c r="D556" s="218" t="s">
        <v>156</v>
      </c>
      <c r="E556" s="237" t="s">
        <v>19</v>
      </c>
      <c r="F556" s="238" t="s">
        <v>635</v>
      </c>
      <c r="G556" s="236"/>
      <c r="H556" s="239">
        <v>1642</v>
      </c>
      <c r="I556" s="240"/>
      <c r="J556" s="236"/>
      <c r="K556" s="236"/>
      <c r="L556" s="241"/>
      <c r="M556" s="242"/>
      <c r="N556" s="243"/>
      <c r="O556" s="243"/>
      <c r="P556" s="243"/>
      <c r="Q556" s="243"/>
      <c r="R556" s="243"/>
      <c r="S556" s="243"/>
      <c r="T556" s="24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5" t="s">
        <v>156</v>
      </c>
      <c r="AU556" s="245" t="s">
        <v>83</v>
      </c>
      <c r="AV556" s="14" t="s">
        <v>83</v>
      </c>
      <c r="AW556" s="14" t="s">
        <v>35</v>
      </c>
      <c r="AX556" s="14" t="s">
        <v>81</v>
      </c>
      <c r="AY556" s="245" t="s">
        <v>143</v>
      </c>
    </row>
    <row r="557" s="2" customFormat="1" ht="16.5" customHeight="1">
      <c r="A557" s="39"/>
      <c r="B557" s="40"/>
      <c r="C557" s="257" t="s">
        <v>642</v>
      </c>
      <c r="D557" s="257" t="s">
        <v>468</v>
      </c>
      <c r="E557" s="258" t="s">
        <v>643</v>
      </c>
      <c r="F557" s="259" t="s">
        <v>644</v>
      </c>
      <c r="G557" s="260" t="s">
        <v>471</v>
      </c>
      <c r="H557" s="261">
        <v>922.59500000000003</v>
      </c>
      <c r="I557" s="262"/>
      <c r="J557" s="263">
        <f>ROUND(I557*H557,2)</f>
        <v>0</v>
      </c>
      <c r="K557" s="259" t="s">
        <v>149</v>
      </c>
      <c r="L557" s="264"/>
      <c r="M557" s="265" t="s">
        <v>19</v>
      </c>
      <c r="N557" s="266" t="s">
        <v>44</v>
      </c>
      <c r="O557" s="85"/>
      <c r="P557" s="214">
        <f>O557*H557</f>
        <v>0</v>
      </c>
      <c r="Q557" s="214">
        <v>1</v>
      </c>
      <c r="R557" s="214">
        <f>Q557*H557</f>
        <v>922.59500000000003</v>
      </c>
      <c r="S557" s="214">
        <v>0</v>
      </c>
      <c r="T557" s="215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16" t="s">
        <v>210</v>
      </c>
      <c r="AT557" s="216" t="s">
        <v>468</v>
      </c>
      <c r="AU557" s="216" t="s">
        <v>83</v>
      </c>
      <c r="AY557" s="18" t="s">
        <v>143</v>
      </c>
      <c r="BE557" s="217">
        <f>IF(N557="základní",J557,0)</f>
        <v>0</v>
      </c>
      <c r="BF557" s="217">
        <f>IF(N557="snížená",J557,0)</f>
        <v>0</v>
      </c>
      <c r="BG557" s="217">
        <f>IF(N557="zákl. přenesená",J557,0)</f>
        <v>0</v>
      </c>
      <c r="BH557" s="217">
        <f>IF(N557="sníž. přenesená",J557,0)</f>
        <v>0</v>
      </c>
      <c r="BI557" s="217">
        <f>IF(N557="nulová",J557,0)</f>
        <v>0</v>
      </c>
      <c r="BJ557" s="18" t="s">
        <v>81</v>
      </c>
      <c r="BK557" s="217">
        <f>ROUND(I557*H557,2)</f>
        <v>0</v>
      </c>
      <c r="BL557" s="18" t="s">
        <v>150</v>
      </c>
      <c r="BM557" s="216" t="s">
        <v>645</v>
      </c>
    </row>
    <row r="558" s="2" customFormat="1">
      <c r="A558" s="39"/>
      <c r="B558" s="40"/>
      <c r="C558" s="41"/>
      <c r="D558" s="218" t="s">
        <v>152</v>
      </c>
      <c r="E558" s="41"/>
      <c r="F558" s="219" t="s">
        <v>644</v>
      </c>
      <c r="G558" s="41"/>
      <c r="H558" s="41"/>
      <c r="I558" s="220"/>
      <c r="J558" s="41"/>
      <c r="K558" s="41"/>
      <c r="L558" s="45"/>
      <c r="M558" s="221"/>
      <c r="N558" s="222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152</v>
      </c>
      <c r="AU558" s="18" t="s">
        <v>83</v>
      </c>
    </row>
    <row r="559" s="13" customFormat="1">
      <c r="A559" s="13"/>
      <c r="B559" s="225"/>
      <c r="C559" s="226"/>
      <c r="D559" s="218" t="s">
        <v>156</v>
      </c>
      <c r="E559" s="227" t="s">
        <v>19</v>
      </c>
      <c r="F559" s="228" t="s">
        <v>157</v>
      </c>
      <c r="G559" s="226"/>
      <c r="H559" s="227" t="s">
        <v>19</v>
      </c>
      <c r="I559" s="229"/>
      <c r="J559" s="226"/>
      <c r="K559" s="226"/>
      <c r="L559" s="230"/>
      <c r="M559" s="231"/>
      <c r="N559" s="232"/>
      <c r="O559" s="232"/>
      <c r="P559" s="232"/>
      <c r="Q559" s="232"/>
      <c r="R559" s="232"/>
      <c r="S559" s="232"/>
      <c r="T559" s="23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4" t="s">
        <v>156</v>
      </c>
      <c r="AU559" s="234" t="s">
        <v>83</v>
      </c>
      <c r="AV559" s="13" t="s">
        <v>81</v>
      </c>
      <c r="AW559" s="13" t="s">
        <v>35</v>
      </c>
      <c r="AX559" s="13" t="s">
        <v>73</v>
      </c>
      <c r="AY559" s="234" t="s">
        <v>143</v>
      </c>
    </row>
    <row r="560" s="13" customFormat="1">
      <c r="A560" s="13"/>
      <c r="B560" s="225"/>
      <c r="C560" s="226"/>
      <c r="D560" s="218" t="s">
        <v>156</v>
      </c>
      <c r="E560" s="227" t="s">
        <v>19</v>
      </c>
      <c r="F560" s="228" t="s">
        <v>646</v>
      </c>
      <c r="G560" s="226"/>
      <c r="H560" s="227" t="s">
        <v>19</v>
      </c>
      <c r="I560" s="229"/>
      <c r="J560" s="226"/>
      <c r="K560" s="226"/>
      <c r="L560" s="230"/>
      <c r="M560" s="231"/>
      <c r="N560" s="232"/>
      <c r="O560" s="232"/>
      <c r="P560" s="232"/>
      <c r="Q560" s="232"/>
      <c r="R560" s="232"/>
      <c r="S560" s="232"/>
      <c r="T560" s="23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4" t="s">
        <v>156</v>
      </c>
      <c r="AU560" s="234" t="s">
        <v>83</v>
      </c>
      <c r="AV560" s="13" t="s">
        <v>81</v>
      </c>
      <c r="AW560" s="13" t="s">
        <v>35</v>
      </c>
      <c r="AX560" s="13" t="s">
        <v>73</v>
      </c>
      <c r="AY560" s="234" t="s">
        <v>143</v>
      </c>
    </row>
    <row r="561" s="14" customFormat="1">
      <c r="A561" s="14"/>
      <c r="B561" s="235"/>
      <c r="C561" s="236"/>
      <c r="D561" s="218" t="s">
        <v>156</v>
      </c>
      <c r="E561" s="237" t="s">
        <v>19</v>
      </c>
      <c r="F561" s="238" t="s">
        <v>647</v>
      </c>
      <c r="G561" s="236"/>
      <c r="H561" s="239">
        <v>922.59500000000003</v>
      </c>
      <c r="I561" s="240"/>
      <c r="J561" s="236"/>
      <c r="K561" s="236"/>
      <c r="L561" s="241"/>
      <c r="M561" s="242"/>
      <c r="N561" s="243"/>
      <c r="O561" s="243"/>
      <c r="P561" s="243"/>
      <c r="Q561" s="243"/>
      <c r="R561" s="243"/>
      <c r="S561" s="243"/>
      <c r="T561" s="24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5" t="s">
        <v>156</v>
      </c>
      <c r="AU561" s="245" t="s">
        <v>83</v>
      </c>
      <c r="AV561" s="14" t="s">
        <v>83</v>
      </c>
      <c r="AW561" s="14" t="s">
        <v>35</v>
      </c>
      <c r="AX561" s="14" t="s">
        <v>81</v>
      </c>
      <c r="AY561" s="245" t="s">
        <v>143</v>
      </c>
    </row>
    <row r="562" s="12" customFormat="1" ht="22.8" customHeight="1">
      <c r="A562" s="12"/>
      <c r="B562" s="189"/>
      <c r="C562" s="190"/>
      <c r="D562" s="191" t="s">
        <v>72</v>
      </c>
      <c r="E562" s="203" t="s">
        <v>175</v>
      </c>
      <c r="F562" s="203" t="s">
        <v>648</v>
      </c>
      <c r="G562" s="190"/>
      <c r="H562" s="190"/>
      <c r="I562" s="193"/>
      <c r="J562" s="204">
        <f>BK562</f>
        <v>0</v>
      </c>
      <c r="K562" s="190"/>
      <c r="L562" s="195"/>
      <c r="M562" s="196"/>
      <c r="N562" s="197"/>
      <c r="O562" s="197"/>
      <c r="P562" s="198">
        <f>SUM(P563:P636)</f>
        <v>0</v>
      </c>
      <c r="Q562" s="197"/>
      <c r="R562" s="198">
        <f>SUM(R563:R636)</f>
        <v>46.916897329999998</v>
      </c>
      <c r="S562" s="197"/>
      <c r="T562" s="199">
        <f>SUM(T563:T636)</f>
        <v>0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200" t="s">
        <v>81</v>
      </c>
      <c r="AT562" s="201" t="s">
        <v>72</v>
      </c>
      <c r="AU562" s="201" t="s">
        <v>81</v>
      </c>
      <c r="AY562" s="200" t="s">
        <v>143</v>
      </c>
      <c r="BK562" s="202">
        <f>SUM(BK563:BK636)</f>
        <v>0</v>
      </c>
    </row>
    <row r="563" s="2" customFormat="1" ht="16.5" customHeight="1">
      <c r="A563" s="39"/>
      <c r="B563" s="40"/>
      <c r="C563" s="205" t="s">
        <v>649</v>
      </c>
      <c r="D563" s="205" t="s">
        <v>145</v>
      </c>
      <c r="E563" s="206" t="s">
        <v>650</v>
      </c>
      <c r="F563" s="207" t="s">
        <v>651</v>
      </c>
      <c r="G563" s="208" t="s">
        <v>315</v>
      </c>
      <c r="H563" s="209">
        <v>3.6419999999999999</v>
      </c>
      <c r="I563" s="210"/>
      <c r="J563" s="211">
        <f>ROUND(I563*H563,2)</f>
        <v>0</v>
      </c>
      <c r="K563" s="207" t="s">
        <v>149</v>
      </c>
      <c r="L563" s="45"/>
      <c r="M563" s="212" t="s">
        <v>19</v>
      </c>
      <c r="N563" s="213" t="s">
        <v>44</v>
      </c>
      <c r="O563" s="85"/>
      <c r="P563" s="214">
        <f>O563*H563</f>
        <v>0</v>
      </c>
      <c r="Q563" s="214">
        <v>2.7919499999999999</v>
      </c>
      <c r="R563" s="214">
        <f>Q563*H563</f>
        <v>10.1682819</v>
      </c>
      <c r="S563" s="214">
        <v>0</v>
      </c>
      <c r="T563" s="215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16" t="s">
        <v>150</v>
      </c>
      <c r="AT563" s="216" t="s">
        <v>145</v>
      </c>
      <c r="AU563" s="216" t="s">
        <v>83</v>
      </c>
      <c r="AY563" s="18" t="s">
        <v>143</v>
      </c>
      <c r="BE563" s="217">
        <f>IF(N563="základní",J563,0)</f>
        <v>0</v>
      </c>
      <c r="BF563" s="217">
        <f>IF(N563="snížená",J563,0)</f>
        <v>0</v>
      </c>
      <c r="BG563" s="217">
        <f>IF(N563="zákl. přenesená",J563,0)</f>
        <v>0</v>
      </c>
      <c r="BH563" s="217">
        <f>IF(N563="sníž. přenesená",J563,0)</f>
        <v>0</v>
      </c>
      <c r="BI563" s="217">
        <f>IF(N563="nulová",J563,0)</f>
        <v>0</v>
      </c>
      <c r="BJ563" s="18" t="s">
        <v>81</v>
      </c>
      <c r="BK563" s="217">
        <f>ROUND(I563*H563,2)</f>
        <v>0</v>
      </c>
      <c r="BL563" s="18" t="s">
        <v>150</v>
      </c>
      <c r="BM563" s="216" t="s">
        <v>652</v>
      </c>
    </row>
    <row r="564" s="2" customFormat="1">
      <c r="A564" s="39"/>
      <c r="B564" s="40"/>
      <c r="C564" s="41"/>
      <c r="D564" s="218" t="s">
        <v>152</v>
      </c>
      <c r="E564" s="41"/>
      <c r="F564" s="219" t="s">
        <v>653</v>
      </c>
      <c r="G564" s="41"/>
      <c r="H564" s="41"/>
      <c r="I564" s="220"/>
      <c r="J564" s="41"/>
      <c r="K564" s="41"/>
      <c r="L564" s="45"/>
      <c r="M564" s="221"/>
      <c r="N564" s="222"/>
      <c r="O564" s="85"/>
      <c r="P564" s="85"/>
      <c r="Q564" s="85"/>
      <c r="R564" s="85"/>
      <c r="S564" s="85"/>
      <c r="T564" s="86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152</v>
      </c>
      <c r="AU564" s="18" t="s">
        <v>83</v>
      </c>
    </row>
    <row r="565" s="2" customFormat="1">
      <c r="A565" s="39"/>
      <c r="B565" s="40"/>
      <c r="C565" s="41"/>
      <c r="D565" s="223" t="s">
        <v>154</v>
      </c>
      <c r="E565" s="41"/>
      <c r="F565" s="224" t="s">
        <v>654</v>
      </c>
      <c r="G565" s="41"/>
      <c r="H565" s="41"/>
      <c r="I565" s="220"/>
      <c r="J565" s="41"/>
      <c r="K565" s="41"/>
      <c r="L565" s="45"/>
      <c r="M565" s="221"/>
      <c r="N565" s="222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154</v>
      </c>
      <c r="AU565" s="18" t="s">
        <v>83</v>
      </c>
    </row>
    <row r="566" s="13" customFormat="1">
      <c r="A566" s="13"/>
      <c r="B566" s="225"/>
      <c r="C566" s="226"/>
      <c r="D566" s="218" t="s">
        <v>156</v>
      </c>
      <c r="E566" s="227" t="s">
        <v>19</v>
      </c>
      <c r="F566" s="228" t="s">
        <v>655</v>
      </c>
      <c r="G566" s="226"/>
      <c r="H566" s="227" t="s">
        <v>19</v>
      </c>
      <c r="I566" s="229"/>
      <c r="J566" s="226"/>
      <c r="K566" s="226"/>
      <c r="L566" s="230"/>
      <c r="M566" s="231"/>
      <c r="N566" s="232"/>
      <c r="O566" s="232"/>
      <c r="P566" s="232"/>
      <c r="Q566" s="232"/>
      <c r="R566" s="232"/>
      <c r="S566" s="232"/>
      <c r="T566" s="23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4" t="s">
        <v>156</v>
      </c>
      <c r="AU566" s="234" t="s">
        <v>83</v>
      </c>
      <c r="AV566" s="13" t="s">
        <v>81</v>
      </c>
      <c r="AW566" s="13" t="s">
        <v>35</v>
      </c>
      <c r="AX566" s="13" t="s">
        <v>73</v>
      </c>
      <c r="AY566" s="234" t="s">
        <v>143</v>
      </c>
    </row>
    <row r="567" s="13" customFormat="1">
      <c r="A567" s="13"/>
      <c r="B567" s="225"/>
      <c r="C567" s="226"/>
      <c r="D567" s="218" t="s">
        <v>156</v>
      </c>
      <c r="E567" s="227" t="s">
        <v>19</v>
      </c>
      <c r="F567" s="228" t="s">
        <v>656</v>
      </c>
      <c r="G567" s="226"/>
      <c r="H567" s="227" t="s">
        <v>19</v>
      </c>
      <c r="I567" s="229"/>
      <c r="J567" s="226"/>
      <c r="K567" s="226"/>
      <c r="L567" s="230"/>
      <c r="M567" s="231"/>
      <c r="N567" s="232"/>
      <c r="O567" s="232"/>
      <c r="P567" s="232"/>
      <c r="Q567" s="232"/>
      <c r="R567" s="232"/>
      <c r="S567" s="232"/>
      <c r="T567" s="23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4" t="s">
        <v>156</v>
      </c>
      <c r="AU567" s="234" t="s">
        <v>83</v>
      </c>
      <c r="AV567" s="13" t="s">
        <v>81</v>
      </c>
      <c r="AW567" s="13" t="s">
        <v>35</v>
      </c>
      <c r="AX567" s="13" t="s">
        <v>73</v>
      </c>
      <c r="AY567" s="234" t="s">
        <v>143</v>
      </c>
    </row>
    <row r="568" s="14" customFormat="1">
      <c r="A568" s="14"/>
      <c r="B568" s="235"/>
      <c r="C568" s="236"/>
      <c r="D568" s="218" t="s">
        <v>156</v>
      </c>
      <c r="E568" s="237" t="s">
        <v>19</v>
      </c>
      <c r="F568" s="238" t="s">
        <v>657</v>
      </c>
      <c r="G568" s="236"/>
      <c r="H568" s="239">
        <v>0.28799999999999998</v>
      </c>
      <c r="I568" s="240"/>
      <c r="J568" s="236"/>
      <c r="K568" s="236"/>
      <c r="L568" s="241"/>
      <c r="M568" s="242"/>
      <c r="N568" s="243"/>
      <c r="O568" s="243"/>
      <c r="P568" s="243"/>
      <c r="Q568" s="243"/>
      <c r="R568" s="243"/>
      <c r="S568" s="243"/>
      <c r="T568" s="24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5" t="s">
        <v>156</v>
      </c>
      <c r="AU568" s="245" t="s">
        <v>83</v>
      </c>
      <c r="AV568" s="14" t="s">
        <v>83</v>
      </c>
      <c r="AW568" s="14" t="s">
        <v>35</v>
      </c>
      <c r="AX568" s="14" t="s">
        <v>73</v>
      </c>
      <c r="AY568" s="245" t="s">
        <v>143</v>
      </c>
    </row>
    <row r="569" s="13" customFormat="1">
      <c r="A569" s="13"/>
      <c r="B569" s="225"/>
      <c r="C569" s="226"/>
      <c r="D569" s="218" t="s">
        <v>156</v>
      </c>
      <c r="E569" s="227" t="s">
        <v>19</v>
      </c>
      <c r="F569" s="228" t="s">
        <v>658</v>
      </c>
      <c r="G569" s="226"/>
      <c r="H569" s="227" t="s">
        <v>19</v>
      </c>
      <c r="I569" s="229"/>
      <c r="J569" s="226"/>
      <c r="K569" s="226"/>
      <c r="L569" s="230"/>
      <c r="M569" s="231"/>
      <c r="N569" s="232"/>
      <c r="O569" s="232"/>
      <c r="P569" s="232"/>
      <c r="Q569" s="232"/>
      <c r="R569" s="232"/>
      <c r="S569" s="232"/>
      <c r="T569" s="23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4" t="s">
        <v>156</v>
      </c>
      <c r="AU569" s="234" t="s">
        <v>83</v>
      </c>
      <c r="AV569" s="13" t="s">
        <v>81</v>
      </c>
      <c r="AW569" s="13" t="s">
        <v>35</v>
      </c>
      <c r="AX569" s="13" t="s">
        <v>73</v>
      </c>
      <c r="AY569" s="234" t="s">
        <v>143</v>
      </c>
    </row>
    <row r="570" s="14" customFormat="1">
      <c r="A570" s="14"/>
      <c r="B570" s="235"/>
      <c r="C570" s="236"/>
      <c r="D570" s="218" t="s">
        <v>156</v>
      </c>
      <c r="E570" s="237" t="s">
        <v>19</v>
      </c>
      <c r="F570" s="238" t="s">
        <v>659</v>
      </c>
      <c r="G570" s="236"/>
      <c r="H570" s="239">
        <v>0.97399999999999998</v>
      </c>
      <c r="I570" s="240"/>
      <c r="J570" s="236"/>
      <c r="K570" s="236"/>
      <c r="L570" s="241"/>
      <c r="M570" s="242"/>
      <c r="N570" s="243"/>
      <c r="O570" s="243"/>
      <c r="P570" s="243"/>
      <c r="Q570" s="243"/>
      <c r="R570" s="243"/>
      <c r="S570" s="243"/>
      <c r="T570" s="24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5" t="s">
        <v>156</v>
      </c>
      <c r="AU570" s="245" t="s">
        <v>83</v>
      </c>
      <c r="AV570" s="14" t="s">
        <v>83</v>
      </c>
      <c r="AW570" s="14" t="s">
        <v>35</v>
      </c>
      <c r="AX570" s="14" t="s">
        <v>73</v>
      </c>
      <c r="AY570" s="245" t="s">
        <v>143</v>
      </c>
    </row>
    <row r="571" s="13" customFormat="1">
      <c r="A571" s="13"/>
      <c r="B571" s="225"/>
      <c r="C571" s="226"/>
      <c r="D571" s="218" t="s">
        <v>156</v>
      </c>
      <c r="E571" s="227" t="s">
        <v>19</v>
      </c>
      <c r="F571" s="228" t="s">
        <v>660</v>
      </c>
      <c r="G571" s="226"/>
      <c r="H571" s="227" t="s">
        <v>19</v>
      </c>
      <c r="I571" s="229"/>
      <c r="J571" s="226"/>
      <c r="K571" s="226"/>
      <c r="L571" s="230"/>
      <c r="M571" s="231"/>
      <c r="N571" s="232"/>
      <c r="O571" s="232"/>
      <c r="P571" s="232"/>
      <c r="Q571" s="232"/>
      <c r="R571" s="232"/>
      <c r="S571" s="232"/>
      <c r="T571" s="23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4" t="s">
        <v>156</v>
      </c>
      <c r="AU571" s="234" t="s">
        <v>83</v>
      </c>
      <c r="AV571" s="13" t="s">
        <v>81</v>
      </c>
      <c r="AW571" s="13" t="s">
        <v>35</v>
      </c>
      <c r="AX571" s="13" t="s">
        <v>73</v>
      </c>
      <c r="AY571" s="234" t="s">
        <v>143</v>
      </c>
    </row>
    <row r="572" s="14" customFormat="1">
      <c r="A572" s="14"/>
      <c r="B572" s="235"/>
      <c r="C572" s="236"/>
      <c r="D572" s="218" t="s">
        <v>156</v>
      </c>
      <c r="E572" s="237" t="s">
        <v>19</v>
      </c>
      <c r="F572" s="238" t="s">
        <v>661</v>
      </c>
      <c r="G572" s="236"/>
      <c r="H572" s="239">
        <v>1.54</v>
      </c>
      <c r="I572" s="240"/>
      <c r="J572" s="236"/>
      <c r="K572" s="236"/>
      <c r="L572" s="241"/>
      <c r="M572" s="242"/>
      <c r="N572" s="243"/>
      <c r="O572" s="243"/>
      <c r="P572" s="243"/>
      <c r="Q572" s="243"/>
      <c r="R572" s="243"/>
      <c r="S572" s="243"/>
      <c r="T572" s="24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5" t="s">
        <v>156</v>
      </c>
      <c r="AU572" s="245" t="s">
        <v>83</v>
      </c>
      <c r="AV572" s="14" t="s">
        <v>83</v>
      </c>
      <c r="AW572" s="14" t="s">
        <v>35</v>
      </c>
      <c r="AX572" s="14" t="s">
        <v>73</v>
      </c>
      <c r="AY572" s="245" t="s">
        <v>143</v>
      </c>
    </row>
    <row r="573" s="13" customFormat="1">
      <c r="A573" s="13"/>
      <c r="B573" s="225"/>
      <c r="C573" s="226"/>
      <c r="D573" s="218" t="s">
        <v>156</v>
      </c>
      <c r="E573" s="227" t="s">
        <v>19</v>
      </c>
      <c r="F573" s="228" t="s">
        <v>662</v>
      </c>
      <c r="G573" s="226"/>
      <c r="H573" s="227" t="s">
        <v>19</v>
      </c>
      <c r="I573" s="229"/>
      <c r="J573" s="226"/>
      <c r="K573" s="226"/>
      <c r="L573" s="230"/>
      <c r="M573" s="231"/>
      <c r="N573" s="232"/>
      <c r="O573" s="232"/>
      <c r="P573" s="232"/>
      <c r="Q573" s="232"/>
      <c r="R573" s="232"/>
      <c r="S573" s="232"/>
      <c r="T573" s="23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4" t="s">
        <v>156</v>
      </c>
      <c r="AU573" s="234" t="s">
        <v>83</v>
      </c>
      <c r="AV573" s="13" t="s">
        <v>81</v>
      </c>
      <c r="AW573" s="13" t="s">
        <v>35</v>
      </c>
      <c r="AX573" s="13" t="s">
        <v>73</v>
      </c>
      <c r="AY573" s="234" t="s">
        <v>143</v>
      </c>
    </row>
    <row r="574" s="14" customFormat="1">
      <c r="A574" s="14"/>
      <c r="B574" s="235"/>
      <c r="C574" s="236"/>
      <c r="D574" s="218" t="s">
        <v>156</v>
      </c>
      <c r="E574" s="237" t="s">
        <v>19</v>
      </c>
      <c r="F574" s="238" t="s">
        <v>663</v>
      </c>
      <c r="G574" s="236"/>
      <c r="H574" s="239">
        <v>0.83999999999999997</v>
      </c>
      <c r="I574" s="240"/>
      <c r="J574" s="236"/>
      <c r="K574" s="236"/>
      <c r="L574" s="241"/>
      <c r="M574" s="242"/>
      <c r="N574" s="243"/>
      <c r="O574" s="243"/>
      <c r="P574" s="243"/>
      <c r="Q574" s="243"/>
      <c r="R574" s="243"/>
      <c r="S574" s="243"/>
      <c r="T574" s="24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5" t="s">
        <v>156</v>
      </c>
      <c r="AU574" s="245" t="s">
        <v>83</v>
      </c>
      <c r="AV574" s="14" t="s">
        <v>83</v>
      </c>
      <c r="AW574" s="14" t="s">
        <v>35</v>
      </c>
      <c r="AX574" s="14" t="s">
        <v>73</v>
      </c>
      <c r="AY574" s="245" t="s">
        <v>143</v>
      </c>
    </row>
    <row r="575" s="15" customFormat="1">
      <c r="A575" s="15"/>
      <c r="B575" s="246"/>
      <c r="C575" s="247"/>
      <c r="D575" s="218" t="s">
        <v>156</v>
      </c>
      <c r="E575" s="248" t="s">
        <v>19</v>
      </c>
      <c r="F575" s="249" t="s">
        <v>174</v>
      </c>
      <c r="G575" s="247"/>
      <c r="H575" s="250">
        <v>3.6419999999999999</v>
      </c>
      <c r="I575" s="251"/>
      <c r="J575" s="247"/>
      <c r="K575" s="247"/>
      <c r="L575" s="252"/>
      <c r="M575" s="253"/>
      <c r="N575" s="254"/>
      <c r="O575" s="254"/>
      <c r="P575" s="254"/>
      <c r="Q575" s="254"/>
      <c r="R575" s="254"/>
      <c r="S575" s="254"/>
      <c r="T575" s="255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56" t="s">
        <v>156</v>
      </c>
      <c r="AU575" s="256" t="s">
        <v>83</v>
      </c>
      <c r="AV575" s="15" t="s">
        <v>150</v>
      </c>
      <c r="AW575" s="15" t="s">
        <v>35</v>
      </c>
      <c r="AX575" s="15" t="s">
        <v>81</v>
      </c>
      <c r="AY575" s="256" t="s">
        <v>143</v>
      </c>
    </row>
    <row r="576" s="2" customFormat="1" ht="16.5" customHeight="1">
      <c r="A576" s="39"/>
      <c r="B576" s="40"/>
      <c r="C576" s="205" t="s">
        <v>664</v>
      </c>
      <c r="D576" s="205" t="s">
        <v>145</v>
      </c>
      <c r="E576" s="206" t="s">
        <v>665</v>
      </c>
      <c r="F576" s="207" t="s">
        <v>666</v>
      </c>
      <c r="G576" s="208" t="s">
        <v>315</v>
      </c>
      <c r="H576" s="209">
        <v>12.544000000000001</v>
      </c>
      <c r="I576" s="210"/>
      <c r="J576" s="211">
        <f>ROUND(I576*H576,2)</f>
        <v>0</v>
      </c>
      <c r="K576" s="207" t="s">
        <v>149</v>
      </c>
      <c r="L576" s="45"/>
      <c r="M576" s="212" t="s">
        <v>19</v>
      </c>
      <c r="N576" s="213" t="s">
        <v>44</v>
      </c>
      <c r="O576" s="85"/>
      <c r="P576" s="214">
        <f>O576*H576</f>
        <v>0</v>
      </c>
      <c r="Q576" s="214">
        <v>2.8332299999999999</v>
      </c>
      <c r="R576" s="214">
        <f>Q576*H576</f>
        <v>35.540037120000001</v>
      </c>
      <c r="S576" s="214">
        <v>0</v>
      </c>
      <c r="T576" s="215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16" t="s">
        <v>150</v>
      </c>
      <c r="AT576" s="216" t="s">
        <v>145</v>
      </c>
      <c r="AU576" s="216" t="s">
        <v>83</v>
      </c>
      <c r="AY576" s="18" t="s">
        <v>143</v>
      </c>
      <c r="BE576" s="217">
        <f>IF(N576="základní",J576,0)</f>
        <v>0</v>
      </c>
      <c r="BF576" s="217">
        <f>IF(N576="snížená",J576,0)</f>
        <v>0</v>
      </c>
      <c r="BG576" s="217">
        <f>IF(N576="zákl. přenesená",J576,0)</f>
        <v>0</v>
      </c>
      <c r="BH576" s="217">
        <f>IF(N576="sníž. přenesená",J576,0)</f>
        <v>0</v>
      </c>
      <c r="BI576" s="217">
        <f>IF(N576="nulová",J576,0)</f>
        <v>0</v>
      </c>
      <c r="BJ576" s="18" t="s">
        <v>81</v>
      </c>
      <c r="BK576" s="217">
        <f>ROUND(I576*H576,2)</f>
        <v>0</v>
      </c>
      <c r="BL576" s="18" t="s">
        <v>150</v>
      </c>
      <c r="BM576" s="216" t="s">
        <v>667</v>
      </c>
    </row>
    <row r="577" s="2" customFormat="1">
      <c r="A577" s="39"/>
      <c r="B577" s="40"/>
      <c r="C577" s="41"/>
      <c r="D577" s="218" t="s">
        <v>152</v>
      </c>
      <c r="E577" s="41"/>
      <c r="F577" s="219" t="s">
        <v>668</v>
      </c>
      <c r="G577" s="41"/>
      <c r="H577" s="41"/>
      <c r="I577" s="220"/>
      <c r="J577" s="41"/>
      <c r="K577" s="41"/>
      <c r="L577" s="45"/>
      <c r="M577" s="221"/>
      <c r="N577" s="222"/>
      <c r="O577" s="85"/>
      <c r="P577" s="85"/>
      <c r="Q577" s="85"/>
      <c r="R577" s="85"/>
      <c r="S577" s="85"/>
      <c r="T577" s="86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152</v>
      </c>
      <c r="AU577" s="18" t="s">
        <v>83</v>
      </c>
    </row>
    <row r="578" s="2" customFormat="1">
      <c r="A578" s="39"/>
      <c r="B578" s="40"/>
      <c r="C578" s="41"/>
      <c r="D578" s="223" t="s">
        <v>154</v>
      </c>
      <c r="E578" s="41"/>
      <c r="F578" s="224" t="s">
        <v>669</v>
      </c>
      <c r="G578" s="41"/>
      <c r="H578" s="41"/>
      <c r="I578" s="220"/>
      <c r="J578" s="41"/>
      <c r="K578" s="41"/>
      <c r="L578" s="45"/>
      <c r="M578" s="221"/>
      <c r="N578" s="222"/>
      <c r="O578" s="85"/>
      <c r="P578" s="85"/>
      <c r="Q578" s="85"/>
      <c r="R578" s="85"/>
      <c r="S578" s="85"/>
      <c r="T578" s="86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154</v>
      </c>
      <c r="AU578" s="18" t="s">
        <v>83</v>
      </c>
    </row>
    <row r="579" s="13" customFormat="1">
      <c r="A579" s="13"/>
      <c r="B579" s="225"/>
      <c r="C579" s="226"/>
      <c r="D579" s="218" t="s">
        <v>156</v>
      </c>
      <c r="E579" s="227" t="s">
        <v>19</v>
      </c>
      <c r="F579" s="228" t="s">
        <v>670</v>
      </c>
      <c r="G579" s="226"/>
      <c r="H579" s="227" t="s">
        <v>19</v>
      </c>
      <c r="I579" s="229"/>
      <c r="J579" s="226"/>
      <c r="K579" s="226"/>
      <c r="L579" s="230"/>
      <c r="M579" s="231"/>
      <c r="N579" s="232"/>
      <c r="O579" s="232"/>
      <c r="P579" s="232"/>
      <c r="Q579" s="232"/>
      <c r="R579" s="232"/>
      <c r="S579" s="232"/>
      <c r="T579" s="23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4" t="s">
        <v>156</v>
      </c>
      <c r="AU579" s="234" t="s">
        <v>83</v>
      </c>
      <c r="AV579" s="13" t="s">
        <v>81</v>
      </c>
      <c r="AW579" s="13" t="s">
        <v>35</v>
      </c>
      <c r="AX579" s="13" t="s">
        <v>73</v>
      </c>
      <c r="AY579" s="234" t="s">
        <v>143</v>
      </c>
    </row>
    <row r="580" s="13" customFormat="1">
      <c r="A580" s="13"/>
      <c r="B580" s="225"/>
      <c r="C580" s="226"/>
      <c r="D580" s="218" t="s">
        <v>156</v>
      </c>
      <c r="E580" s="227" t="s">
        <v>19</v>
      </c>
      <c r="F580" s="228" t="s">
        <v>671</v>
      </c>
      <c r="G580" s="226"/>
      <c r="H580" s="227" t="s">
        <v>19</v>
      </c>
      <c r="I580" s="229"/>
      <c r="J580" s="226"/>
      <c r="K580" s="226"/>
      <c r="L580" s="230"/>
      <c r="M580" s="231"/>
      <c r="N580" s="232"/>
      <c r="O580" s="232"/>
      <c r="P580" s="232"/>
      <c r="Q580" s="232"/>
      <c r="R580" s="232"/>
      <c r="S580" s="232"/>
      <c r="T580" s="23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4" t="s">
        <v>156</v>
      </c>
      <c r="AU580" s="234" t="s">
        <v>83</v>
      </c>
      <c r="AV580" s="13" t="s">
        <v>81</v>
      </c>
      <c r="AW580" s="13" t="s">
        <v>35</v>
      </c>
      <c r="AX580" s="13" t="s">
        <v>73</v>
      </c>
      <c r="AY580" s="234" t="s">
        <v>143</v>
      </c>
    </row>
    <row r="581" s="14" customFormat="1">
      <c r="A581" s="14"/>
      <c r="B581" s="235"/>
      <c r="C581" s="236"/>
      <c r="D581" s="218" t="s">
        <v>156</v>
      </c>
      <c r="E581" s="237" t="s">
        <v>19</v>
      </c>
      <c r="F581" s="238" t="s">
        <v>672</v>
      </c>
      <c r="G581" s="236"/>
      <c r="H581" s="239">
        <v>1.4290000000000001</v>
      </c>
      <c r="I581" s="240"/>
      <c r="J581" s="236"/>
      <c r="K581" s="236"/>
      <c r="L581" s="241"/>
      <c r="M581" s="242"/>
      <c r="N581" s="243"/>
      <c r="O581" s="243"/>
      <c r="P581" s="243"/>
      <c r="Q581" s="243"/>
      <c r="R581" s="243"/>
      <c r="S581" s="243"/>
      <c r="T581" s="24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5" t="s">
        <v>156</v>
      </c>
      <c r="AU581" s="245" t="s">
        <v>83</v>
      </c>
      <c r="AV581" s="14" t="s">
        <v>83</v>
      </c>
      <c r="AW581" s="14" t="s">
        <v>35</v>
      </c>
      <c r="AX581" s="14" t="s">
        <v>73</v>
      </c>
      <c r="AY581" s="245" t="s">
        <v>143</v>
      </c>
    </row>
    <row r="582" s="13" customFormat="1">
      <c r="A582" s="13"/>
      <c r="B582" s="225"/>
      <c r="C582" s="226"/>
      <c r="D582" s="218" t="s">
        <v>156</v>
      </c>
      <c r="E582" s="227" t="s">
        <v>19</v>
      </c>
      <c r="F582" s="228" t="s">
        <v>673</v>
      </c>
      <c r="G582" s="226"/>
      <c r="H582" s="227" t="s">
        <v>19</v>
      </c>
      <c r="I582" s="229"/>
      <c r="J582" s="226"/>
      <c r="K582" s="226"/>
      <c r="L582" s="230"/>
      <c r="M582" s="231"/>
      <c r="N582" s="232"/>
      <c r="O582" s="232"/>
      <c r="P582" s="232"/>
      <c r="Q582" s="232"/>
      <c r="R582" s="232"/>
      <c r="S582" s="232"/>
      <c r="T582" s="23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4" t="s">
        <v>156</v>
      </c>
      <c r="AU582" s="234" t="s">
        <v>83</v>
      </c>
      <c r="AV582" s="13" t="s">
        <v>81</v>
      </c>
      <c r="AW582" s="13" t="s">
        <v>35</v>
      </c>
      <c r="AX582" s="13" t="s">
        <v>73</v>
      </c>
      <c r="AY582" s="234" t="s">
        <v>143</v>
      </c>
    </row>
    <row r="583" s="14" customFormat="1">
      <c r="A583" s="14"/>
      <c r="B583" s="235"/>
      <c r="C583" s="236"/>
      <c r="D583" s="218" t="s">
        <v>156</v>
      </c>
      <c r="E583" s="237" t="s">
        <v>19</v>
      </c>
      <c r="F583" s="238" t="s">
        <v>674</v>
      </c>
      <c r="G583" s="236"/>
      <c r="H583" s="239">
        <v>1.8959999999999999</v>
      </c>
      <c r="I583" s="240"/>
      <c r="J583" s="236"/>
      <c r="K583" s="236"/>
      <c r="L583" s="241"/>
      <c r="M583" s="242"/>
      <c r="N583" s="243"/>
      <c r="O583" s="243"/>
      <c r="P583" s="243"/>
      <c r="Q583" s="243"/>
      <c r="R583" s="243"/>
      <c r="S583" s="243"/>
      <c r="T583" s="24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5" t="s">
        <v>156</v>
      </c>
      <c r="AU583" s="245" t="s">
        <v>83</v>
      </c>
      <c r="AV583" s="14" t="s">
        <v>83</v>
      </c>
      <c r="AW583" s="14" t="s">
        <v>35</v>
      </c>
      <c r="AX583" s="14" t="s">
        <v>73</v>
      </c>
      <c r="AY583" s="245" t="s">
        <v>143</v>
      </c>
    </row>
    <row r="584" s="13" customFormat="1">
      <c r="A584" s="13"/>
      <c r="B584" s="225"/>
      <c r="C584" s="226"/>
      <c r="D584" s="218" t="s">
        <v>156</v>
      </c>
      <c r="E584" s="227" t="s">
        <v>19</v>
      </c>
      <c r="F584" s="228" t="s">
        <v>675</v>
      </c>
      <c r="G584" s="226"/>
      <c r="H584" s="227" t="s">
        <v>19</v>
      </c>
      <c r="I584" s="229"/>
      <c r="J584" s="226"/>
      <c r="K584" s="226"/>
      <c r="L584" s="230"/>
      <c r="M584" s="231"/>
      <c r="N584" s="232"/>
      <c r="O584" s="232"/>
      <c r="P584" s="232"/>
      <c r="Q584" s="232"/>
      <c r="R584" s="232"/>
      <c r="S584" s="232"/>
      <c r="T584" s="23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4" t="s">
        <v>156</v>
      </c>
      <c r="AU584" s="234" t="s">
        <v>83</v>
      </c>
      <c r="AV584" s="13" t="s">
        <v>81</v>
      </c>
      <c r="AW584" s="13" t="s">
        <v>35</v>
      </c>
      <c r="AX584" s="13" t="s">
        <v>73</v>
      </c>
      <c r="AY584" s="234" t="s">
        <v>143</v>
      </c>
    </row>
    <row r="585" s="14" customFormat="1">
      <c r="A585" s="14"/>
      <c r="B585" s="235"/>
      <c r="C585" s="236"/>
      <c r="D585" s="218" t="s">
        <v>156</v>
      </c>
      <c r="E585" s="237" t="s">
        <v>19</v>
      </c>
      <c r="F585" s="238" t="s">
        <v>676</v>
      </c>
      <c r="G585" s="236"/>
      <c r="H585" s="239">
        <v>1.6950000000000001</v>
      </c>
      <c r="I585" s="240"/>
      <c r="J585" s="236"/>
      <c r="K585" s="236"/>
      <c r="L585" s="241"/>
      <c r="M585" s="242"/>
      <c r="N585" s="243"/>
      <c r="O585" s="243"/>
      <c r="P585" s="243"/>
      <c r="Q585" s="243"/>
      <c r="R585" s="243"/>
      <c r="S585" s="243"/>
      <c r="T585" s="244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5" t="s">
        <v>156</v>
      </c>
      <c r="AU585" s="245" t="s">
        <v>83</v>
      </c>
      <c r="AV585" s="14" t="s">
        <v>83</v>
      </c>
      <c r="AW585" s="14" t="s">
        <v>35</v>
      </c>
      <c r="AX585" s="14" t="s">
        <v>73</v>
      </c>
      <c r="AY585" s="245" t="s">
        <v>143</v>
      </c>
    </row>
    <row r="586" s="13" customFormat="1">
      <c r="A586" s="13"/>
      <c r="B586" s="225"/>
      <c r="C586" s="226"/>
      <c r="D586" s="218" t="s">
        <v>156</v>
      </c>
      <c r="E586" s="227" t="s">
        <v>19</v>
      </c>
      <c r="F586" s="228" t="s">
        <v>677</v>
      </c>
      <c r="G586" s="226"/>
      <c r="H586" s="227" t="s">
        <v>19</v>
      </c>
      <c r="I586" s="229"/>
      <c r="J586" s="226"/>
      <c r="K586" s="226"/>
      <c r="L586" s="230"/>
      <c r="M586" s="231"/>
      <c r="N586" s="232"/>
      <c r="O586" s="232"/>
      <c r="P586" s="232"/>
      <c r="Q586" s="232"/>
      <c r="R586" s="232"/>
      <c r="S586" s="232"/>
      <c r="T586" s="23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4" t="s">
        <v>156</v>
      </c>
      <c r="AU586" s="234" t="s">
        <v>83</v>
      </c>
      <c r="AV586" s="13" t="s">
        <v>81</v>
      </c>
      <c r="AW586" s="13" t="s">
        <v>35</v>
      </c>
      <c r="AX586" s="13" t="s">
        <v>73</v>
      </c>
      <c r="AY586" s="234" t="s">
        <v>143</v>
      </c>
    </row>
    <row r="587" s="14" customFormat="1">
      <c r="A587" s="14"/>
      <c r="B587" s="235"/>
      <c r="C587" s="236"/>
      <c r="D587" s="218" t="s">
        <v>156</v>
      </c>
      <c r="E587" s="237" t="s">
        <v>19</v>
      </c>
      <c r="F587" s="238" t="s">
        <v>678</v>
      </c>
      <c r="G587" s="236"/>
      <c r="H587" s="239">
        <v>3.9489999999999998</v>
      </c>
      <c r="I587" s="240"/>
      <c r="J587" s="236"/>
      <c r="K587" s="236"/>
      <c r="L587" s="241"/>
      <c r="M587" s="242"/>
      <c r="N587" s="243"/>
      <c r="O587" s="243"/>
      <c r="P587" s="243"/>
      <c r="Q587" s="243"/>
      <c r="R587" s="243"/>
      <c r="S587" s="243"/>
      <c r="T587" s="24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5" t="s">
        <v>156</v>
      </c>
      <c r="AU587" s="245" t="s">
        <v>83</v>
      </c>
      <c r="AV587" s="14" t="s">
        <v>83</v>
      </c>
      <c r="AW587" s="14" t="s">
        <v>35</v>
      </c>
      <c r="AX587" s="14" t="s">
        <v>73</v>
      </c>
      <c r="AY587" s="245" t="s">
        <v>143</v>
      </c>
    </row>
    <row r="588" s="14" customFormat="1">
      <c r="A588" s="14"/>
      <c r="B588" s="235"/>
      <c r="C588" s="236"/>
      <c r="D588" s="218" t="s">
        <v>156</v>
      </c>
      <c r="E588" s="237" t="s">
        <v>19</v>
      </c>
      <c r="F588" s="238" t="s">
        <v>679</v>
      </c>
      <c r="G588" s="236"/>
      <c r="H588" s="239">
        <v>2.9590000000000001</v>
      </c>
      <c r="I588" s="240"/>
      <c r="J588" s="236"/>
      <c r="K588" s="236"/>
      <c r="L588" s="241"/>
      <c r="M588" s="242"/>
      <c r="N588" s="243"/>
      <c r="O588" s="243"/>
      <c r="P588" s="243"/>
      <c r="Q588" s="243"/>
      <c r="R588" s="243"/>
      <c r="S588" s="243"/>
      <c r="T588" s="24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5" t="s">
        <v>156</v>
      </c>
      <c r="AU588" s="245" t="s">
        <v>83</v>
      </c>
      <c r="AV588" s="14" t="s">
        <v>83</v>
      </c>
      <c r="AW588" s="14" t="s">
        <v>35</v>
      </c>
      <c r="AX588" s="14" t="s">
        <v>73</v>
      </c>
      <c r="AY588" s="245" t="s">
        <v>143</v>
      </c>
    </row>
    <row r="589" s="13" customFormat="1">
      <c r="A589" s="13"/>
      <c r="B589" s="225"/>
      <c r="C589" s="226"/>
      <c r="D589" s="218" t="s">
        <v>156</v>
      </c>
      <c r="E589" s="227" t="s">
        <v>19</v>
      </c>
      <c r="F589" s="228" t="s">
        <v>680</v>
      </c>
      <c r="G589" s="226"/>
      <c r="H589" s="227" t="s">
        <v>19</v>
      </c>
      <c r="I589" s="229"/>
      <c r="J589" s="226"/>
      <c r="K589" s="226"/>
      <c r="L589" s="230"/>
      <c r="M589" s="231"/>
      <c r="N589" s="232"/>
      <c r="O589" s="232"/>
      <c r="P589" s="232"/>
      <c r="Q589" s="232"/>
      <c r="R589" s="232"/>
      <c r="S589" s="232"/>
      <c r="T589" s="23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4" t="s">
        <v>156</v>
      </c>
      <c r="AU589" s="234" t="s">
        <v>83</v>
      </c>
      <c r="AV589" s="13" t="s">
        <v>81</v>
      </c>
      <c r="AW589" s="13" t="s">
        <v>35</v>
      </c>
      <c r="AX589" s="13" t="s">
        <v>73</v>
      </c>
      <c r="AY589" s="234" t="s">
        <v>143</v>
      </c>
    </row>
    <row r="590" s="14" customFormat="1">
      <c r="A590" s="14"/>
      <c r="B590" s="235"/>
      <c r="C590" s="236"/>
      <c r="D590" s="218" t="s">
        <v>156</v>
      </c>
      <c r="E590" s="237" t="s">
        <v>19</v>
      </c>
      <c r="F590" s="238" t="s">
        <v>681</v>
      </c>
      <c r="G590" s="236"/>
      <c r="H590" s="239">
        <v>0.61599999999999999</v>
      </c>
      <c r="I590" s="240"/>
      <c r="J590" s="236"/>
      <c r="K590" s="236"/>
      <c r="L590" s="241"/>
      <c r="M590" s="242"/>
      <c r="N590" s="243"/>
      <c r="O590" s="243"/>
      <c r="P590" s="243"/>
      <c r="Q590" s="243"/>
      <c r="R590" s="243"/>
      <c r="S590" s="243"/>
      <c r="T590" s="24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5" t="s">
        <v>156</v>
      </c>
      <c r="AU590" s="245" t="s">
        <v>83</v>
      </c>
      <c r="AV590" s="14" t="s">
        <v>83</v>
      </c>
      <c r="AW590" s="14" t="s">
        <v>35</v>
      </c>
      <c r="AX590" s="14" t="s">
        <v>73</v>
      </c>
      <c r="AY590" s="245" t="s">
        <v>143</v>
      </c>
    </row>
    <row r="591" s="15" customFormat="1">
      <c r="A591" s="15"/>
      <c r="B591" s="246"/>
      <c r="C591" s="247"/>
      <c r="D591" s="218" t="s">
        <v>156</v>
      </c>
      <c r="E591" s="248" t="s">
        <v>19</v>
      </c>
      <c r="F591" s="249" t="s">
        <v>174</v>
      </c>
      <c r="G591" s="247"/>
      <c r="H591" s="250">
        <v>12.544000000000001</v>
      </c>
      <c r="I591" s="251"/>
      <c r="J591" s="247"/>
      <c r="K591" s="247"/>
      <c r="L591" s="252"/>
      <c r="M591" s="253"/>
      <c r="N591" s="254"/>
      <c r="O591" s="254"/>
      <c r="P591" s="254"/>
      <c r="Q591" s="254"/>
      <c r="R591" s="254"/>
      <c r="S591" s="254"/>
      <c r="T591" s="255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56" t="s">
        <v>156</v>
      </c>
      <c r="AU591" s="256" t="s">
        <v>83</v>
      </c>
      <c r="AV591" s="15" t="s">
        <v>150</v>
      </c>
      <c r="AW591" s="15" t="s">
        <v>35</v>
      </c>
      <c r="AX591" s="15" t="s">
        <v>81</v>
      </c>
      <c r="AY591" s="256" t="s">
        <v>143</v>
      </c>
    </row>
    <row r="592" s="2" customFormat="1" ht="16.5" customHeight="1">
      <c r="A592" s="39"/>
      <c r="B592" s="40"/>
      <c r="C592" s="205" t="s">
        <v>682</v>
      </c>
      <c r="D592" s="205" t="s">
        <v>145</v>
      </c>
      <c r="E592" s="206" t="s">
        <v>683</v>
      </c>
      <c r="F592" s="207" t="s">
        <v>684</v>
      </c>
      <c r="G592" s="208" t="s">
        <v>148</v>
      </c>
      <c r="H592" s="209">
        <v>90.332999999999998</v>
      </c>
      <c r="I592" s="210"/>
      <c r="J592" s="211">
        <f>ROUND(I592*H592,2)</f>
        <v>0</v>
      </c>
      <c r="K592" s="207" t="s">
        <v>149</v>
      </c>
      <c r="L592" s="45"/>
      <c r="M592" s="212" t="s">
        <v>19</v>
      </c>
      <c r="N592" s="213" t="s">
        <v>44</v>
      </c>
      <c r="O592" s="85"/>
      <c r="P592" s="214">
        <f>O592*H592</f>
        <v>0</v>
      </c>
      <c r="Q592" s="214">
        <v>0.00726</v>
      </c>
      <c r="R592" s="214">
        <f>Q592*H592</f>
        <v>0.65581758000000001</v>
      </c>
      <c r="S592" s="214">
        <v>0</v>
      </c>
      <c r="T592" s="215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16" t="s">
        <v>150</v>
      </c>
      <c r="AT592" s="216" t="s">
        <v>145</v>
      </c>
      <c r="AU592" s="216" t="s">
        <v>83</v>
      </c>
      <c r="AY592" s="18" t="s">
        <v>143</v>
      </c>
      <c r="BE592" s="217">
        <f>IF(N592="základní",J592,0)</f>
        <v>0</v>
      </c>
      <c r="BF592" s="217">
        <f>IF(N592="snížená",J592,0)</f>
        <v>0</v>
      </c>
      <c r="BG592" s="217">
        <f>IF(N592="zákl. přenesená",J592,0)</f>
        <v>0</v>
      </c>
      <c r="BH592" s="217">
        <f>IF(N592="sníž. přenesená",J592,0)</f>
        <v>0</v>
      </c>
      <c r="BI592" s="217">
        <f>IF(N592="nulová",J592,0)</f>
        <v>0</v>
      </c>
      <c r="BJ592" s="18" t="s">
        <v>81</v>
      </c>
      <c r="BK592" s="217">
        <f>ROUND(I592*H592,2)</f>
        <v>0</v>
      </c>
      <c r="BL592" s="18" t="s">
        <v>150</v>
      </c>
      <c r="BM592" s="216" t="s">
        <v>685</v>
      </c>
    </row>
    <row r="593" s="2" customFormat="1">
      <c r="A593" s="39"/>
      <c r="B593" s="40"/>
      <c r="C593" s="41"/>
      <c r="D593" s="218" t="s">
        <v>152</v>
      </c>
      <c r="E593" s="41"/>
      <c r="F593" s="219" t="s">
        <v>686</v>
      </c>
      <c r="G593" s="41"/>
      <c r="H593" s="41"/>
      <c r="I593" s="220"/>
      <c r="J593" s="41"/>
      <c r="K593" s="41"/>
      <c r="L593" s="45"/>
      <c r="M593" s="221"/>
      <c r="N593" s="222"/>
      <c r="O593" s="85"/>
      <c r="P593" s="85"/>
      <c r="Q593" s="85"/>
      <c r="R593" s="85"/>
      <c r="S593" s="85"/>
      <c r="T593" s="86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152</v>
      </c>
      <c r="AU593" s="18" t="s">
        <v>83</v>
      </c>
    </row>
    <row r="594" s="2" customFormat="1">
      <c r="A594" s="39"/>
      <c r="B594" s="40"/>
      <c r="C594" s="41"/>
      <c r="D594" s="223" t="s">
        <v>154</v>
      </c>
      <c r="E594" s="41"/>
      <c r="F594" s="224" t="s">
        <v>687</v>
      </c>
      <c r="G594" s="41"/>
      <c r="H594" s="41"/>
      <c r="I594" s="220"/>
      <c r="J594" s="41"/>
      <c r="K594" s="41"/>
      <c r="L594" s="45"/>
      <c r="M594" s="221"/>
      <c r="N594" s="222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154</v>
      </c>
      <c r="AU594" s="18" t="s">
        <v>83</v>
      </c>
    </row>
    <row r="595" s="13" customFormat="1">
      <c r="A595" s="13"/>
      <c r="B595" s="225"/>
      <c r="C595" s="226"/>
      <c r="D595" s="218" t="s">
        <v>156</v>
      </c>
      <c r="E595" s="227" t="s">
        <v>19</v>
      </c>
      <c r="F595" s="228" t="s">
        <v>670</v>
      </c>
      <c r="G595" s="226"/>
      <c r="H595" s="227" t="s">
        <v>19</v>
      </c>
      <c r="I595" s="229"/>
      <c r="J595" s="226"/>
      <c r="K595" s="226"/>
      <c r="L595" s="230"/>
      <c r="M595" s="231"/>
      <c r="N595" s="232"/>
      <c r="O595" s="232"/>
      <c r="P595" s="232"/>
      <c r="Q595" s="232"/>
      <c r="R595" s="232"/>
      <c r="S595" s="232"/>
      <c r="T595" s="23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4" t="s">
        <v>156</v>
      </c>
      <c r="AU595" s="234" t="s">
        <v>83</v>
      </c>
      <c r="AV595" s="13" t="s">
        <v>81</v>
      </c>
      <c r="AW595" s="13" t="s">
        <v>35</v>
      </c>
      <c r="AX595" s="13" t="s">
        <v>73</v>
      </c>
      <c r="AY595" s="234" t="s">
        <v>143</v>
      </c>
    </row>
    <row r="596" s="13" customFormat="1">
      <c r="A596" s="13"/>
      <c r="B596" s="225"/>
      <c r="C596" s="226"/>
      <c r="D596" s="218" t="s">
        <v>156</v>
      </c>
      <c r="E596" s="227" t="s">
        <v>19</v>
      </c>
      <c r="F596" s="228" t="s">
        <v>688</v>
      </c>
      <c r="G596" s="226"/>
      <c r="H596" s="227" t="s">
        <v>19</v>
      </c>
      <c r="I596" s="229"/>
      <c r="J596" s="226"/>
      <c r="K596" s="226"/>
      <c r="L596" s="230"/>
      <c r="M596" s="231"/>
      <c r="N596" s="232"/>
      <c r="O596" s="232"/>
      <c r="P596" s="232"/>
      <c r="Q596" s="232"/>
      <c r="R596" s="232"/>
      <c r="S596" s="232"/>
      <c r="T596" s="23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4" t="s">
        <v>156</v>
      </c>
      <c r="AU596" s="234" t="s">
        <v>83</v>
      </c>
      <c r="AV596" s="13" t="s">
        <v>81</v>
      </c>
      <c r="AW596" s="13" t="s">
        <v>35</v>
      </c>
      <c r="AX596" s="13" t="s">
        <v>73</v>
      </c>
      <c r="AY596" s="234" t="s">
        <v>143</v>
      </c>
    </row>
    <row r="597" s="14" customFormat="1">
      <c r="A597" s="14"/>
      <c r="B597" s="235"/>
      <c r="C597" s="236"/>
      <c r="D597" s="218" t="s">
        <v>156</v>
      </c>
      <c r="E597" s="237" t="s">
        <v>19</v>
      </c>
      <c r="F597" s="238" t="s">
        <v>689</v>
      </c>
      <c r="G597" s="236"/>
      <c r="H597" s="239">
        <v>9.8100000000000005</v>
      </c>
      <c r="I597" s="240"/>
      <c r="J597" s="236"/>
      <c r="K597" s="236"/>
      <c r="L597" s="241"/>
      <c r="M597" s="242"/>
      <c r="N597" s="243"/>
      <c r="O597" s="243"/>
      <c r="P597" s="243"/>
      <c r="Q597" s="243"/>
      <c r="R597" s="243"/>
      <c r="S597" s="243"/>
      <c r="T597" s="24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5" t="s">
        <v>156</v>
      </c>
      <c r="AU597" s="245" t="s">
        <v>83</v>
      </c>
      <c r="AV597" s="14" t="s">
        <v>83</v>
      </c>
      <c r="AW597" s="14" t="s">
        <v>35</v>
      </c>
      <c r="AX597" s="14" t="s">
        <v>73</v>
      </c>
      <c r="AY597" s="245" t="s">
        <v>143</v>
      </c>
    </row>
    <row r="598" s="13" customFormat="1">
      <c r="A598" s="13"/>
      <c r="B598" s="225"/>
      <c r="C598" s="226"/>
      <c r="D598" s="218" t="s">
        <v>156</v>
      </c>
      <c r="E598" s="227" t="s">
        <v>19</v>
      </c>
      <c r="F598" s="228" t="s">
        <v>690</v>
      </c>
      <c r="G598" s="226"/>
      <c r="H598" s="227" t="s">
        <v>19</v>
      </c>
      <c r="I598" s="229"/>
      <c r="J598" s="226"/>
      <c r="K598" s="226"/>
      <c r="L598" s="230"/>
      <c r="M598" s="231"/>
      <c r="N598" s="232"/>
      <c r="O598" s="232"/>
      <c r="P598" s="232"/>
      <c r="Q598" s="232"/>
      <c r="R598" s="232"/>
      <c r="S598" s="232"/>
      <c r="T598" s="23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4" t="s">
        <v>156</v>
      </c>
      <c r="AU598" s="234" t="s">
        <v>83</v>
      </c>
      <c r="AV598" s="13" t="s">
        <v>81</v>
      </c>
      <c r="AW598" s="13" t="s">
        <v>35</v>
      </c>
      <c r="AX598" s="13" t="s">
        <v>73</v>
      </c>
      <c r="AY598" s="234" t="s">
        <v>143</v>
      </c>
    </row>
    <row r="599" s="14" customFormat="1">
      <c r="A599" s="14"/>
      <c r="B599" s="235"/>
      <c r="C599" s="236"/>
      <c r="D599" s="218" t="s">
        <v>156</v>
      </c>
      <c r="E599" s="237" t="s">
        <v>19</v>
      </c>
      <c r="F599" s="238" t="s">
        <v>691</v>
      </c>
      <c r="G599" s="236"/>
      <c r="H599" s="239">
        <v>16.952999999999999</v>
      </c>
      <c r="I599" s="240"/>
      <c r="J599" s="236"/>
      <c r="K599" s="236"/>
      <c r="L599" s="241"/>
      <c r="M599" s="242"/>
      <c r="N599" s="243"/>
      <c r="O599" s="243"/>
      <c r="P599" s="243"/>
      <c r="Q599" s="243"/>
      <c r="R599" s="243"/>
      <c r="S599" s="243"/>
      <c r="T599" s="244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5" t="s">
        <v>156</v>
      </c>
      <c r="AU599" s="245" t="s">
        <v>83</v>
      </c>
      <c r="AV599" s="14" t="s">
        <v>83</v>
      </c>
      <c r="AW599" s="14" t="s">
        <v>35</v>
      </c>
      <c r="AX599" s="14" t="s">
        <v>73</v>
      </c>
      <c r="AY599" s="245" t="s">
        <v>143</v>
      </c>
    </row>
    <row r="600" s="13" customFormat="1">
      <c r="A600" s="13"/>
      <c r="B600" s="225"/>
      <c r="C600" s="226"/>
      <c r="D600" s="218" t="s">
        <v>156</v>
      </c>
      <c r="E600" s="227" t="s">
        <v>19</v>
      </c>
      <c r="F600" s="228" t="s">
        <v>692</v>
      </c>
      <c r="G600" s="226"/>
      <c r="H600" s="227" t="s">
        <v>19</v>
      </c>
      <c r="I600" s="229"/>
      <c r="J600" s="226"/>
      <c r="K600" s="226"/>
      <c r="L600" s="230"/>
      <c r="M600" s="231"/>
      <c r="N600" s="232"/>
      <c r="O600" s="232"/>
      <c r="P600" s="232"/>
      <c r="Q600" s="232"/>
      <c r="R600" s="232"/>
      <c r="S600" s="232"/>
      <c r="T600" s="23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4" t="s">
        <v>156</v>
      </c>
      <c r="AU600" s="234" t="s">
        <v>83</v>
      </c>
      <c r="AV600" s="13" t="s">
        <v>81</v>
      </c>
      <c r="AW600" s="13" t="s">
        <v>35</v>
      </c>
      <c r="AX600" s="13" t="s">
        <v>73</v>
      </c>
      <c r="AY600" s="234" t="s">
        <v>143</v>
      </c>
    </row>
    <row r="601" s="14" customFormat="1">
      <c r="A601" s="14"/>
      <c r="B601" s="235"/>
      <c r="C601" s="236"/>
      <c r="D601" s="218" t="s">
        <v>156</v>
      </c>
      <c r="E601" s="237" t="s">
        <v>19</v>
      </c>
      <c r="F601" s="238" t="s">
        <v>693</v>
      </c>
      <c r="G601" s="236"/>
      <c r="H601" s="239">
        <v>19.498000000000001</v>
      </c>
      <c r="I601" s="240"/>
      <c r="J601" s="236"/>
      <c r="K601" s="236"/>
      <c r="L601" s="241"/>
      <c r="M601" s="242"/>
      <c r="N601" s="243"/>
      <c r="O601" s="243"/>
      <c r="P601" s="243"/>
      <c r="Q601" s="243"/>
      <c r="R601" s="243"/>
      <c r="S601" s="243"/>
      <c r="T601" s="244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5" t="s">
        <v>156</v>
      </c>
      <c r="AU601" s="245" t="s">
        <v>83</v>
      </c>
      <c r="AV601" s="14" t="s">
        <v>83</v>
      </c>
      <c r="AW601" s="14" t="s">
        <v>35</v>
      </c>
      <c r="AX601" s="14" t="s">
        <v>73</v>
      </c>
      <c r="AY601" s="245" t="s">
        <v>143</v>
      </c>
    </row>
    <row r="602" s="13" customFormat="1">
      <c r="A602" s="13"/>
      <c r="B602" s="225"/>
      <c r="C602" s="226"/>
      <c r="D602" s="218" t="s">
        <v>156</v>
      </c>
      <c r="E602" s="227" t="s">
        <v>19</v>
      </c>
      <c r="F602" s="228" t="s">
        <v>694</v>
      </c>
      <c r="G602" s="226"/>
      <c r="H602" s="227" t="s">
        <v>19</v>
      </c>
      <c r="I602" s="229"/>
      <c r="J602" s="226"/>
      <c r="K602" s="226"/>
      <c r="L602" s="230"/>
      <c r="M602" s="231"/>
      <c r="N602" s="232"/>
      <c r="O602" s="232"/>
      <c r="P602" s="232"/>
      <c r="Q602" s="232"/>
      <c r="R602" s="232"/>
      <c r="S602" s="232"/>
      <c r="T602" s="23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4" t="s">
        <v>156</v>
      </c>
      <c r="AU602" s="234" t="s">
        <v>83</v>
      </c>
      <c r="AV602" s="13" t="s">
        <v>81</v>
      </c>
      <c r="AW602" s="13" t="s">
        <v>35</v>
      </c>
      <c r="AX602" s="13" t="s">
        <v>73</v>
      </c>
      <c r="AY602" s="234" t="s">
        <v>143</v>
      </c>
    </row>
    <row r="603" s="14" customFormat="1">
      <c r="A603" s="14"/>
      <c r="B603" s="235"/>
      <c r="C603" s="236"/>
      <c r="D603" s="218" t="s">
        <v>156</v>
      </c>
      <c r="E603" s="237" t="s">
        <v>19</v>
      </c>
      <c r="F603" s="238" t="s">
        <v>695</v>
      </c>
      <c r="G603" s="236"/>
      <c r="H603" s="239">
        <v>39.112000000000002</v>
      </c>
      <c r="I603" s="240"/>
      <c r="J603" s="236"/>
      <c r="K603" s="236"/>
      <c r="L603" s="241"/>
      <c r="M603" s="242"/>
      <c r="N603" s="243"/>
      <c r="O603" s="243"/>
      <c r="P603" s="243"/>
      <c r="Q603" s="243"/>
      <c r="R603" s="243"/>
      <c r="S603" s="243"/>
      <c r="T603" s="24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5" t="s">
        <v>156</v>
      </c>
      <c r="AU603" s="245" t="s">
        <v>83</v>
      </c>
      <c r="AV603" s="14" t="s">
        <v>83</v>
      </c>
      <c r="AW603" s="14" t="s">
        <v>35</v>
      </c>
      <c r="AX603" s="14" t="s">
        <v>73</v>
      </c>
      <c r="AY603" s="245" t="s">
        <v>143</v>
      </c>
    </row>
    <row r="604" s="13" customFormat="1">
      <c r="A604" s="13"/>
      <c r="B604" s="225"/>
      <c r="C604" s="226"/>
      <c r="D604" s="218" t="s">
        <v>156</v>
      </c>
      <c r="E604" s="227" t="s">
        <v>19</v>
      </c>
      <c r="F604" s="228" t="s">
        <v>680</v>
      </c>
      <c r="G604" s="226"/>
      <c r="H604" s="227" t="s">
        <v>19</v>
      </c>
      <c r="I604" s="229"/>
      <c r="J604" s="226"/>
      <c r="K604" s="226"/>
      <c r="L604" s="230"/>
      <c r="M604" s="231"/>
      <c r="N604" s="232"/>
      <c r="O604" s="232"/>
      <c r="P604" s="232"/>
      <c r="Q604" s="232"/>
      <c r="R604" s="232"/>
      <c r="S604" s="232"/>
      <c r="T604" s="23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4" t="s">
        <v>156</v>
      </c>
      <c r="AU604" s="234" t="s">
        <v>83</v>
      </c>
      <c r="AV604" s="13" t="s">
        <v>81</v>
      </c>
      <c r="AW604" s="13" t="s">
        <v>35</v>
      </c>
      <c r="AX604" s="13" t="s">
        <v>73</v>
      </c>
      <c r="AY604" s="234" t="s">
        <v>143</v>
      </c>
    </row>
    <row r="605" s="14" customFormat="1">
      <c r="A605" s="14"/>
      <c r="B605" s="235"/>
      <c r="C605" s="236"/>
      <c r="D605" s="218" t="s">
        <v>156</v>
      </c>
      <c r="E605" s="237" t="s">
        <v>19</v>
      </c>
      <c r="F605" s="238" t="s">
        <v>696</v>
      </c>
      <c r="G605" s="236"/>
      <c r="H605" s="239">
        <v>4.96</v>
      </c>
      <c r="I605" s="240"/>
      <c r="J605" s="236"/>
      <c r="K605" s="236"/>
      <c r="L605" s="241"/>
      <c r="M605" s="242"/>
      <c r="N605" s="243"/>
      <c r="O605" s="243"/>
      <c r="P605" s="243"/>
      <c r="Q605" s="243"/>
      <c r="R605" s="243"/>
      <c r="S605" s="243"/>
      <c r="T605" s="244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5" t="s">
        <v>156</v>
      </c>
      <c r="AU605" s="245" t="s">
        <v>83</v>
      </c>
      <c r="AV605" s="14" t="s">
        <v>83</v>
      </c>
      <c r="AW605" s="14" t="s">
        <v>35</v>
      </c>
      <c r="AX605" s="14" t="s">
        <v>73</v>
      </c>
      <c r="AY605" s="245" t="s">
        <v>143</v>
      </c>
    </row>
    <row r="606" s="15" customFormat="1">
      <c r="A606" s="15"/>
      <c r="B606" s="246"/>
      <c r="C606" s="247"/>
      <c r="D606" s="218" t="s">
        <v>156</v>
      </c>
      <c r="E606" s="248" t="s">
        <v>19</v>
      </c>
      <c r="F606" s="249" t="s">
        <v>174</v>
      </c>
      <c r="G606" s="247"/>
      <c r="H606" s="250">
        <v>90.332999999999998</v>
      </c>
      <c r="I606" s="251"/>
      <c r="J606" s="247"/>
      <c r="K606" s="247"/>
      <c r="L606" s="252"/>
      <c r="M606" s="253"/>
      <c r="N606" s="254"/>
      <c r="O606" s="254"/>
      <c r="P606" s="254"/>
      <c r="Q606" s="254"/>
      <c r="R606" s="254"/>
      <c r="S606" s="254"/>
      <c r="T606" s="255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56" t="s">
        <v>156</v>
      </c>
      <c r="AU606" s="256" t="s">
        <v>83</v>
      </c>
      <c r="AV606" s="15" t="s">
        <v>150</v>
      </c>
      <c r="AW606" s="15" t="s">
        <v>35</v>
      </c>
      <c r="AX606" s="15" t="s">
        <v>81</v>
      </c>
      <c r="AY606" s="256" t="s">
        <v>143</v>
      </c>
    </row>
    <row r="607" s="2" customFormat="1" ht="16.5" customHeight="1">
      <c r="A607" s="39"/>
      <c r="B607" s="40"/>
      <c r="C607" s="205" t="s">
        <v>697</v>
      </c>
      <c r="D607" s="205" t="s">
        <v>145</v>
      </c>
      <c r="E607" s="206" t="s">
        <v>698</v>
      </c>
      <c r="F607" s="207" t="s">
        <v>699</v>
      </c>
      <c r="G607" s="208" t="s">
        <v>148</v>
      </c>
      <c r="H607" s="209">
        <v>90.332999999999998</v>
      </c>
      <c r="I607" s="210"/>
      <c r="J607" s="211">
        <f>ROUND(I607*H607,2)</f>
        <v>0</v>
      </c>
      <c r="K607" s="207" t="s">
        <v>149</v>
      </c>
      <c r="L607" s="45"/>
      <c r="M607" s="212" t="s">
        <v>19</v>
      </c>
      <c r="N607" s="213" t="s">
        <v>44</v>
      </c>
      <c r="O607" s="85"/>
      <c r="P607" s="214">
        <f>O607*H607</f>
        <v>0</v>
      </c>
      <c r="Q607" s="214">
        <v>0.00085999999999999998</v>
      </c>
      <c r="R607" s="214">
        <f>Q607*H607</f>
        <v>0.077686379999999999</v>
      </c>
      <c r="S607" s="214">
        <v>0</v>
      </c>
      <c r="T607" s="215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16" t="s">
        <v>150</v>
      </c>
      <c r="AT607" s="216" t="s">
        <v>145</v>
      </c>
      <c r="AU607" s="216" t="s">
        <v>83</v>
      </c>
      <c r="AY607" s="18" t="s">
        <v>143</v>
      </c>
      <c r="BE607" s="217">
        <f>IF(N607="základní",J607,0)</f>
        <v>0</v>
      </c>
      <c r="BF607" s="217">
        <f>IF(N607="snížená",J607,0)</f>
        <v>0</v>
      </c>
      <c r="BG607" s="217">
        <f>IF(N607="zákl. přenesená",J607,0)</f>
        <v>0</v>
      </c>
      <c r="BH607" s="217">
        <f>IF(N607="sníž. přenesená",J607,0)</f>
        <v>0</v>
      </c>
      <c r="BI607" s="217">
        <f>IF(N607="nulová",J607,0)</f>
        <v>0</v>
      </c>
      <c r="BJ607" s="18" t="s">
        <v>81</v>
      </c>
      <c r="BK607" s="217">
        <f>ROUND(I607*H607,2)</f>
        <v>0</v>
      </c>
      <c r="BL607" s="18" t="s">
        <v>150</v>
      </c>
      <c r="BM607" s="216" t="s">
        <v>700</v>
      </c>
    </row>
    <row r="608" s="2" customFormat="1">
      <c r="A608" s="39"/>
      <c r="B608" s="40"/>
      <c r="C608" s="41"/>
      <c r="D608" s="218" t="s">
        <v>152</v>
      </c>
      <c r="E608" s="41"/>
      <c r="F608" s="219" t="s">
        <v>701</v>
      </c>
      <c r="G608" s="41"/>
      <c r="H608" s="41"/>
      <c r="I608" s="220"/>
      <c r="J608" s="41"/>
      <c r="K608" s="41"/>
      <c r="L608" s="45"/>
      <c r="M608" s="221"/>
      <c r="N608" s="222"/>
      <c r="O608" s="85"/>
      <c r="P608" s="85"/>
      <c r="Q608" s="85"/>
      <c r="R608" s="85"/>
      <c r="S608" s="85"/>
      <c r="T608" s="86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152</v>
      </c>
      <c r="AU608" s="18" t="s">
        <v>83</v>
      </c>
    </row>
    <row r="609" s="2" customFormat="1">
      <c r="A609" s="39"/>
      <c r="B609" s="40"/>
      <c r="C609" s="41"/>
      <c r="D609" s="223" t="s">
        <v>154</v>
      </c>
      <c r="E609" s="41"/>
      <c r="F609" s="224" t="s">
        <v>702</v>
      </c>
      <c r="G609" s="41"/>
      <c r="H609" s="41"/>
      <c r="I609" s="220"/>
      <c r="J609" s="41"/>
      <c r="K609" s="41"/>
      <c r="L609" s="45"/>
      <c r="M609" s="221"/>
      <c r="N609" s="222"/>
      <c r="O609" s="85"/>
      <c r="P609" s="85"/>
      <c r="Q609" s="85"/>
      <c r="R609" s="85"/>
      <c r="S609" s="85"/>
      <c r="T609" s="86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154</v>
      </c>
      <c r="AU609" s="18" t="s">
        <v>83</v>
      </c>
    </row>
    <row r="610" s="13" customFormat="1">
      <c r="A610" s="13"/>
      <c r="B610" s="225"/>
      <c r="C610" s="226"/>
      <c r="D610" s="218" t="s">
        <v>156</v>
      </c>
      <c r="E610" s="227" t="s">
        <v>19</v>
      </c>
      <c r="F610" s="228" t="s">
        <v>670</v>
      </c>
      <c r="G610" s="226"/>
      <c r="H610" s="227" t="s">
        <v>19</v>
      </c>
      <c r="I610" s="229"/>
      <c r="J610" s="226"/>
      <c r="K610" s="226"/>
      <c r="L610" s="230"/>
      <c r="M610" s="231"/>
      <c r="N610" s="232"/>
      <c r="O610" s="232"/>
      <c r="P610" s="232"/>
      <c r="Q610" s="232"/>
      <c r="R610" s="232"/>
      <c r="S610" s="232"/>
      <c r="T610" s="23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4" t="s">
        <v>156</v>
      </c>
      <c r="AU610" s="234" t="s">
        <v>83</v>
      </c>
      <c r="AV610" s="13" t="s">
        <v>81</v>
      </c>
      <c r="AW610" s="13" t="s">
        <v>35</v>
      </c>
      <c r="AX610" s="13" t="s">
        <v>73</v>
      </c>
      <c r="AY610" s="234" t="s">
        <v>143</v>
      </c>
    </row>
    <row r="611" s="13" customFormat="1">
      <c r="A611" s="13"/>
      <c r="B611" s="225"/>
      <c r="C611" s="226"/>
      <c r="D611" s="218" t="s">
        <v>156</v>
      </c>
      <c r="E611" s="227" t="s">
        <v>19</v>
      </c>
      <c r="F611" s="228" t="s">
        <v>688</v>
      </c>
      <c r="G611" s="226"/>
      <c r="H611" s="227" t="s">
        <v>19</v>
      </c>
      <c r="I611" s="229"/>
      <c r="J611" s="226"/>
      <c r="K611" s="226"/>
      <c r="L611" s="230"/>
      <c r="M611" s="231"/>
      <c r="N611" s="232"/>
      <c r="O611" s="232"/>
      <c r="P611" s="232"/>
      <c r="Q611" s="232"/>
      <c r="R611" s="232"/>
      <c r="S611" s="232"/>
      <c r="T611" s="23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4" t="s">
        <v>156</v>
      </c>
      <c r="AU611" s="234" t="s">
        <v>83</v>
      </c>
      <c r="AV611" s="13" t="s">
        <v>81</v>
      </c>
      <c r="AW611" s="13" t="s">
        <v>35</v>
      </c>
      <c r="AX611" s="13" t="s">
        <v>73</v>
      </c>
      <c r="AY611" s="234" t="s">
        <v>143</v>
      </c>
    </row>
    <row r="612" s="14" customFormat="1">
      <c r="A612" s="14"/>
      <c r="B612" s="235"/>
      <c r="C612" s="236"/>
      <c r="D612" s="218" t="s">
        <v>156</v>
      </c>
      <c r="E612" s="237" t="s">
        <v>19</v>
      </c>
      <c r="F612" s="238" t="s">
        <v>689</v>
      </c>
      <c r="G612" s="236"/>
      <c r="H612" s="239">
        <v>9.8100000000000005</v>
      </c>
      <c r="I612" s="240"/>
      <c r="J612" s="236"/>
      <c r="K612" s="236"/>
      <c r="L612" s="241"/>
      <c r="M612" s="242"/>
      <c r="N612" s="243"/>
      <c r="O612" s="243"/>
      <c r="P612" s="243"/>
      <c r="Q612" s="243"/>
      <c r="R612" s="243"/>
      <c r="S612" s="243"/>
      <c r="T612" s="244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5" t="s">
        <v>156</v>
      </c>
      <c r="AU612" s="245" t="s">
        <v>83</v>
      </c>
      <c r="AV612" s="14" t="s">
        <v>83</v>
      </c>
      <c r="AW612" s="14" t="s">
        <v>35</v>
      </c>
      <c r="AX612" s="14" t="s">
        <v>73</v>
      </c>
      <c r="AY612" s="245" t="s">
        <v>143</v>
      </c>
    </row>
    <row r="613" s="13" customFormat="1">
      <c r="A613" s="13"/>
      <c r="B613" s="225"/>
      <c r="C613" s="226"/>
      <c r="D613" s="218" t="s">
        <v>156</v>
      </c>
      <c r="E613" s="227" t="s">
        <v>19</v>
      </c>
      <c r="F613" s="228" t="s">
        <v>690</v>
      </c>
      <c r="G613" s="226"/>
      <c r="H613" s="227" t="s">
        <v>19</v>
      </c>
      <c r="I613" s="229"/>
      <c r="J613" s="226"/>
      <c r="K613" s="226"/>
      <c r="L613" s="230"/>
      <c r="M613" s="231"/>
      <c r="N613" s="232"/>
      <c r="O613" s="232"/>
      <c r="P613" s="232"/>
      <c r="Q613" s="232"/>
      <c r="R613" s="232"/>
      <c r="S613" s="232"/>
      <c r="T613" s="23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4" t="s">
        <v>156</v>
      </c>
      <c r="AU613" s="234" t="s">
        <v>83</v>
      </c>
      <c r="AV613" s="13" t="s">
        <v>81</v>
      </c>
      <c r="AW613" s="13" t="s">
        <v>35</v>
      </c>
      <c r="AX613" s="13" t="s">
        <v>73</v>
      </c>
      <c r="AY613" s="234" t="s">
        <v>143</v>
      </c>
    </row>
    <row r="614" s="14" customFormat="1">
      <c r="A614" s="14"/>
      <c r="B614" s="235"/>
      <c r="C614" s="236"/>
      <c r="D614" s="218" t="s">
        <v>156</v>
      </c>
      <c r="E614" s="237" t="s">
        <v>19</v>
      </c>
      <c r="F614" s="238" t="s">
        <v>691</v>
      </c>
      <c r="G614" s="236"/>
      <c r="H614" s="239">
        <v>16.952999999999999</v>
      </c>
      <c r="I614" s="240"/>
      <c r="J614" s="236"/>
      <c r="K614" s="236"/>
      <c r="L614" s="241"/>
      <c r="M614" s="242"/>
      <c r="N614" s="243"/>
      <c r="O614" s="243"/>
      <c r="P614" s="243"/>
      <c r="Q614" s="243"/>
      <c r="R614" s="243"/>
      <c r="S614" s="243"/>
      <c r="T614" s="244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5" t="s">
        <v>156</v>
      </c>
      <c r="AU614" s="245" t="s">
        <v>83</v>
      </c>
      <c r="AV614" s="14" t="s">
        <v>83</v>
      </c>
      <c r="AW614" s="14" t="s">
        <v>35</v>
      </c>
      <c r="AX614" s="14" t="s">
        <v>73</v>
      </c>
      <c r="AY614" s="245" t="s">
        <v>143</v>
      </c>
    </row>
    <row r="615" s="13" customFormat="1">
      <c r="A615" s="13"/>
      <c r="B615" s="225"/>
      <c r="C615" s="226"/>
      <c r="D615" s="218" t="s">
        <v>156</v>
      </c>
      <c r="E615" s="227" t="s">
        <v>19</v>
      </c>
      <c r="F615" s="228" t="s">
        <v>692</v>
      </c>
      <c r="G615" s="226"/>
      <c r="H615" s="227" t="s">
        <v>19</v>
      </c>
      <c r="I615" s="229"/>
      <c r="J615" s="226"/>
      <c r="K615" s="226"/>
      <c r="L615" s="230"/>
      <c r="M615" s="231"/>
      <c r="N615" s="232"/>
      <c r="O615" s="232"/>
      <c r="P615" s="232"/>
      <c r="Q615" s="232"/>
      <c r="R615" s="232"/>
      <c r="S615" s="232"/>
      <c r="T615" s="23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4" t="s">
        <v>156</v>
      </c>
      <c r="AU615" s="234" t="s">
        <v>83</v>
      </c>
      <c r="AV615" s="13" t="s">
        <v>81</v>
      </c>
      <c r="AW615" s="13" t="s">
        <v>35</v>
      </c>
      <c r="AX615" s="13" t="s">
        <v>73</v>
      </c>
      <c r="AY615" s="234" t="s">
        <v>143</v>
      </c>
    </row>
    <row r="616" s="14" customFormat="1">
      <c r="A616" s="14"/>
      <c r="B616" s="235"/>
      <c r="C616" s="236"/>
      <c r="D616" s="218" t="s">
        <v>156</v>
      </c>
      <c r="E616" s="237" t="s">
        <v>19</v>
      </c>
      <c r="F616" s="238" t="s">
        <v>693</v>
      </c>
      <c r="G616" s="236"/>
      <c r="H616" s="239">
        <v>19.498000000000001</v>
      </c>
      <c r="I616" s="240"/>
      <c r="J616" s="236"/>
      <c r="K616" s="236"/>
      <c r="L616" s="241"/>
      <c r="M616" s="242"/>
      <c r="N616" s="243"/>
      <c r="O616" s="243"/>
      <c r="P616" s="243"/>
      <c r="Q616" s="243"/>
      <c r="R616" s="243"/>
      <c r="S616" s="243"/>
      <c r="T616" s="24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5" t="s">
        <v>156</v>
      </c>
      <c r="AU616" s="245" t="s">
        <v>83</v>
      </c>
      <c r="AV616" s="14" t="s">
        <v>83</v>
      </c>
      <c r="AW616" s="14" t="s">
        <v>35</v>
      </c>
      <c r="AX616" s="14" t="s">
        <v>73</v>
      </c>
      <c r="AY616" s="245" t="s">
        <v>143</v>
      </c>
    </row>
    <row r="617" s="13" customFormat="1">
      <c r="A617" s="13"/>
      <c r="B617" s="225"/>
      <c r="C617" s="226"/>
      <c r="D617" s="218" t="s">
        <v>156</v>
      </c>
      <c r="E617" s="227" t="s">
        <v>19</v>
      </c>
      <c r="F617" s="228" t="s">
        <v>694</v>
      </c>
      <c r="G617" s="226"/>
      <c r="H617" s="227" t="s">
        <v>19</v>
      </c>
      <c r="I617" s="229"/>
      <c r="J617" s="226"/>
      <c r="K617" s="226"/>
      <c r="L617" s="230"/>
      <c r="M617" s="231"/>
      <c r="N617" s="232"/>
      <c r="O617" s="232"/>
      <c r="P617" s="232"/>
      <c r="Q617" s="232"/>
      <c r="R617" s="232"/>
      <c r="S617" s="232"/>
      <c r="T617" s="23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4" t="s">
        <v>156</v>
      </c>
      <c r="AU617" s="234" t="s">
        <v>83</v>
      </c>
      <c r="AV617" s="13" t="s">
        <v>81</v>
      </c>
      <c r="AW617" s="13" t="s">
        <v>35</v>
      </c>
      <c r="AX617" s="13" t="s">
        <v>73</v>
      </c>
      <c r="AY617" s="234" t="s">
        <v>143</v>
      </c>
    </row>
    <row r="618" s="14" customFormat="1">
      <c r="A618" s="14"/>
      <c r="B618" s="235"/>
      <c r="C618" s="236"/>
      <c r="D618" s="218" t="s">
        <v>156</v>
      </c>
      <c r="E618" s="237" t="s">
        <v>19</v>
      </c>
      <c r="F618" s="238" t="s">
        <v>695</v>
      </c>
      <c r="G618" s="236"/>
      <c r="H618" s="239">
        <v>39.112000000000002</v>
      </c>
      <c r="I618" s="240"/>
      <c r="J618" s="236"/>
      <c r="K618" s="236"/>
      <c r="L618" s="241"/>
      <c r="M618" s="242"/>
      <c r="N618" s="243"/>
      <c r="O618" s="243"/>
      <c r="P618" s="243"/>
      <c r="Q618" s="243"/>
      <c r="R618" s="243"/>
      <c r="S618" s="243"/>
      <c r="T618" s="24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5" t="s">
        <v>156</v>
      </c>
      <c r="AU618" s="245" t="s">
        <v>83</v>
      </c>
      <c r="AV618" s="14" t="s">
        <v>83</v>
      </c>
      <c r="AW618" s="14" t="s">
        <v>35</v>
      </c>
      <c r="AX618" s="14" t="s">
        <v>73</v>
      </c>
      <c r="AY618" s="245" t="s">
        <v>143</v>
      </c>
    </row>
    <row r="619" s="13" customFormat="1">
      <c r="A619" s="13"/>
      <c r="B619" s="225"/>
      <c r="C619" s="226"/>
      <c r="D619" s="218" t="s">
        <v>156</v>
      </c>
      <c r="E619" s="227" t="s">
        <v>19</v>
      </c>
      <c r="F619" s="228" t="s">
        <v>680</v>
      </c>
      <c r="G619" s="226"/>
      <c r="H619" s="227" t="s">
        <v>19</v>
      </c>
      <c r="I619" s="229"/>
      <c r="J619" s="226"/>
      <c r="K619" s="226"/>
      <c r="L619" s="230"/>
      <c r="M619" s="231"/>
      <c r="N619" s="232"/>
      <c r="O619" s="232"/>
      <c r="P619" s="232"/>
      <c r="Q619" s="232"/>
      <c r="R619" s="232"/>
      <c r="S619" s="232"/>
      <c r="T619" s="23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4" t="s">
        <v>156</v>
      </c>
      <c r="AU619" s="234" t="s">
        <v>83</v>
      </c>
      <c r="AV619" s="13" t="s">
        <v>81</v>
      </c>
      <c r="AW619" s="13" t="s">
        <v>35</v>
      </c>
      <c r="AX619" s="13" t="s">
        <v>73</v>
      </c>
      <c r="AY619" s="234" t="s">
        <v>143</v>
      </c>
    </row>
    <row r="620" s="14" customFormat="1">
      <c r="A620" s="14"/>
      <c r="B620" s="235"/>
      <c r="C620" s="236"/>
      <c r="D620" s="218" t="s">
        <v>156</v>
      </c>
      <c r="E620" s="237" t="s">
        <v>19</v>
      </c>
      <c r="F620" s="238" t="s">
        <v>696</v>
      </c>
      <c r="G620" s="236"/>
      <c r="H620" s="239">
        <v>4.96</v>
      </c>
      <c r="I620" s="240"/>
      <c r="J620" s="236"/>
      <c r="K620" s="236"/>
      <c r="L620" s="241"/>
      <c r="M620" s="242"/>
      <c r="N620" s="243"/>
      <c r="O620" s="243"/>
      <c r="P620" s="243"/>
      <c r="Q620" s="243"/>
      <c r="R620" s="243"/>
      <c r="S620" s="243"/>
      <c r="T620" s="24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5" t="s">
        <v>156</v>
      </c>
      <c r="AU620" s="245" t="s">
        <v>83</v>
      </c>
      <c r="AV620" s="14" t="s">
        <v>83</v>
      </c>
      <c r="AW620" s="14" t="s">
        <v>35</v>
      </c>
      <c r="AX620" s="14" t="s">
        <v>73</v>
      </c>
      <c r="AY620" s="245" t="s">
        <v>143</v>
      </c>
    </row>
    <row r="621" s="15" customFormat="1">
      <c r="A621" s="15"/>
      <c r="B621" s="246"/>
      <c r="C621" s="247"/>
      <c r="D621" s="218" t="s">
        <v>156</v>
      </c>
      <c r="E621" s="248" t="s">
        <v>19</v>
      </c>
      <c r="F621" s="249" t="s">
        <v>174</v>
      </c>
      <c r="G621" s="247"/>
      <c r="H621" s="250">
        <v>90.332999999999998</v>
      </c>
      <c r="I621" s="251"/>
      <c r="J621" s="247"/>
      <c r="K621" s="247"/>
      <c r="L621" s="252"/>
      <c r="M621" s="253"/>
      <c r="N621" s="254"/>
      <c r="O621" s="254"/>
      <c r="P621" s="254"/>
      <c r="Q621" s="254"/>
      <c r="R621" s="254"/>
      <c r="S621" s="254"/>
      <c r="T621" s="255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56" t="s">
        <v>156</v>
      </c>
      <c r="AU621" s="256" t="s">
        <v>83</v>
      </c>
      <c r="AV621" s="15" t="s">
        <v>150</v>
      </c>
      <c r="AW621" s="15" t="s">
        <v>35</v>
      </c>
      <c r="AX621" s="15" t="s">
        <v>81</v>
      </c>
      <c r="AY621" s="256" t="s">
        <v>143</v>
      </c>
    </row>
    <row r="622" s="2" customFormat="1" ht="16.5" customHeight="1">
      <c r="A622" s="39"/>
      <c r="B622" s="40"/>
      <c r="C622" s="205" t="s">
        <v>703</v>
      </c>
      <c r="D622" s="205" t="s">
        <v>145</v>
      </c>
      <c r="E622" s="206" t="s">
        <v>704</v>
      </c>
      <c r="F622" s="207" t="s">
        <v>705</v>
      </c>
      <c r="G622" s="208" t="s">
        <v>471</v>
      </c>
      <c r="H622" s="209">
        <v>0.45700000000000002</v>
      </c>
      <c r="I622" s="210"/>
      <c r="J622" s="211">
        <f>ROUND(I622*H622,2)</f>
        <v>0</v>
      </c>
      <c r="K622" s="207" t="s">
        <v>149</v>
      </c>
      <c r="L622" s="45"/>
      <c r="M622" s="212" t="s">
        <v>19</v>
      </c>
      <c r="N622" s="213" t="s">
        <v>44</v>
      </c>
      <c r="O622" s="85"/>
      <c r="P622" s="214">
        <f>O622*H622</f>
        <v>0</v>
      </c>
      <c r="Q622" s="214">
        <v>1.03955</v>
      </c>
      <c r="R622" s="214">
        <f>Q622*H622</f>
        <v>0.47507434999999998</v>
      </c>
      <c r="S622" s="214">
        <v>0</v>
      </c>
      <c r="T622" s="215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16" t="s">
        <v>150</v>
      </c>
      <c r="AT622" s="216" t="s">
        <v>145</v>
      </c>
      <c r="AU622" s="216" t="s">
        <v>83</v>
      </c>
      <c r="AY622" s="18" t="s">
        <v>143</v>
      </c>
      <c r="BE622" s="217">
        <f>IF(N622="základní",J622,0)</f>
        <v>0</v>
      </c>
      <c r="BF622" s="217">
        <f>IF(N622="snížená",J622,0)</f>
        <v>0</v>
      </c>
      <c r="BG622" s="217">
        <f>IF(N622="zákl. přenesená",J622,0)</f>
        <v>0</v>
      </c>
      <c r="BH622" s="217">
        <f>IF(N622="sníž. přenesená",J622,0)</f>
        <v>0</v>
      </c>
      <c r="BI622" s="217">
        <f>IF(N622="nulová",J622,0)</f>
        <v>0</v>
      </c>
      <c r="BJ622" s="18" t="s">
        <v>81</v>
      </c>
      <c r="BK622" s="217">
        <f>ROUND(I622*H622,2)</f>
        <v>0</v>
      </c>
      <c r="BL622" s="18" t="s">
        <v>150</v>
      </c>
      <c r="BM622" s="216" t="s">
        <v>706</v>
      </c>
    </row>
    <row r="623" s="2" customFormat="1">
      <c r="A623" s="39"/>
      <c r="B623" s="40"/>
      <c r="C623" s="41"/>
      <c r="D623" s="218" t="s">
        <v>152</v>
      </c>
      <c r="E623" s="41"/>
      <c r="F623" s="219" t="s">
        <v>707</v>
      </c>
      <c r="G623" s="41"/>
      <c r="H623" s="41"/>
      <c r="I623" s="220"/>
      <c r="J623" s="41"/>
      <c r="K623" s="41"/>
      <c r="L623" s="45"/>
      <c r="M623" s="221"/>
      <c r="N623" s="222"/>
      <c r="O623" s="85"/>
      <c r="P623" s="85"/>
      <c r="Q623" s="85"/>
      <c r="R623" s="85"/>
      <c r="S623" s="85"/>
      <c r="T623" s="86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152</v>
      </c>
      <c r="AU623" s="18" t="s">
        <v>83</v>
      </c>
    </row>
    <row r="624" s="2" customFormat="1">
      <c r="A624" s="39"/>
      <c r="B624" s="40"/>
      <c r="C624" s="41"/>
      <c r="D624" s="223" t="s">
        <v>154</v>
      </c>
      <c r="E624" s="41"/>
      <c r="F624" s="224" t="s">
        <v>708</v>
      </c>
      <c r="G624" s="41"/>
      <c r="H624" s="41"/>
      <c r="I624" s="220"/>
      <c r="J624" s="41"/>
      <c r="K624" s="41"/>
      <c r="L624" s="45"/>
      <c r="M624" s="221"/>
      <c r="N624" s="222"/>
      <c r="O624" s="85"/>
      <c r="P624" s="85"/>
      <c r="Q624" s="85"/>
      <c r="R624" s="85"/>
      <c r="S624" s="85"/>
      <c r="T624" s="86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154</v>
      </c>
      <c r="AU624" s="18" t="s">
        <v>83</v>
      </c>
    </row>
    <row r="625" s="13" customFormat="1">
      <c r="A625" s="13"/>
      <c r="B625" s="225"/>
      <c r="C625" s="226"/>
      <c r="D625" s="218" t="s">
        <v>156</v>
      </c>
      <c r="E625" s="227" t="s">
        <v>19</v>
      </c>
      <c r="F625" s="228" t="s">
        <v>670</v>
      </c>
      <c r="G625" s="226"/>
      <c r="H625" s="227" t="s">
        <v>19</v>
      </c>
      <c r="I625" s="229"/>
      <c r="J625" s="226"/>
      <c r="K625" s="226"/>
      <c r="L625" s="230"/>
      <c r="M625" s="231"/>
      <c r="N625" s="232"/>
      <c r="O625" s="232"/>
      <c r="P625" s="232"/>
      <c r="Q625" s="232"/>
      <c r="R625" s="232"/>
      <c r="S625" s="232"/>
      <c r="T625" s="23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4" t="s">
        <v>156</v>
      </c>
      <c r="AU625" s="234" t="s">
        <v>83</v>
      </c>
      <c r="AV625" s="13" t="s">
        <v>81</v>
      </c>
      <c r="AW625" s="13" t="s">
        <v>35</v>
      </c>
      <c r="AX625" s="13" t="s">
        <v>73</v>
      </c>
      <c r="AY625" s="234" t="s">
        <v>143</v>
      </c>
    </row>
    <row r="626" s="13" customFormat="1">
      <c r="A626" s="13"/>
      <c r="B626" s="225"/>
      <c r="C626" s="226"/>
      <c r="D626" s="218" t="s">
        <v>156</v>
      </c>
      <c r="E626" s="227" t="s">
        <v>19</v>
      </c>
      <c r="F626" s="228" t="s">
        <v>709</v>
      </c>
      <c r="G626" s="226"/>
      <c r="H626" s="227" t="s">
        <v>19</v>
      </c>
      <c r="I626" s="229"/>
      <c r="J626" s="226"/>
      <c r="K626" s="226"/>
      <c r="L626" s="230"/>
      <c r="M626" s="231"/>
      <c r="N626" s="232"/>
      <c r="O626" s="232"/>
      <c r="P626" s="232"/>
      <c r="Q626" s="232"/>
      <c r="R626" s="232"/>
      <c r="S626" s="232"/>
      <c r="T626" s="23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4" t="s">
        <v>156</v>
      </c>
      <c r="AU626" s="234" t="s">
        <v>83</v>
      </c>
      <c r="AV626" s="13" t="s">
        <v>81</v>
      </c>
      <c r="AW626" s="13" t="s">
        <v>35</v>
      </c>
      <c r="AX626" s="13" t="s">
        <v>73</v>
      </c>
      <c r="AY626" s="234" t="s">
        <v>143</v>
      </c>
    </row>
    <row r="627" s="14" customFormat="1">
      <c r="A627" s="14"/>
      <c r="B627" s="235"/>
      <c r="C627" s="236"/>
      <c r="D627" s="218" t="s">
        <v>156</v>
      </c>
      <c r="E627" s="237" t="s">
        <v>19</v>
      </c>
      <c r="F627" s="238" t="s">
        <v>710</v>
      </c>
      <c r="G627" s="236"/>
      <c r="H627" s="239">
        <v>0.058000000000000003</v>
      </c>
      <c r="I627" s="240"/>
      <c r="J627" s="236"/>
      <c r="K627" s="236"/>
      <c r="L627" s="241"/>
      <c r="M627" s="242"/>
      <c r="N627" s="243"/>
      <c r="O627" s="243"/>
      <c r="P627" s="243"/>
      <c r="Q627" s="243"/>
      <c r="R627" s="243"/>
      <c r="S627" s="243"/>
      <c r="T627" s="244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5" t="s">
        <v>156</v>
      </c>
      <c r="AU627" s="245" t="s">
        <v>83</v>
      </c>
      <c r="AV627" s="14" t="s">
        <v>83</v>
      </c>
      <c r="AW627" s="14" t="s">
        <v>35</v>
      </c>
      <c r="AX627" s="14" t="s">
        <v>73</v>
      </c>
      <c r="AY627" s="245" t="s">
        <v>143</v>
      </c>
    </row>
    <row r="628" s="13" customFormat="1">
      <c r="A628" s="13"/>
      <c r="B628" s="225"/>
      <c r="C628" s="226"/>
      <c r="D628" s="218" t="s">
        <v>156</v>
      </c>
      <c r="E628" s="227" t="s">
        <v>19</v>
      </c>
      <c r="F628" s="228" t="s">
        <v>711</v>
      </c>
      <c r="G628" s="226"/>
      <c r="H628" s="227" t="s">
        <v>19</v>
      </c>
      <c r="I628" s="229"/>
      <c r="J628" s="226"/>
      <c r="K628" s="226"/>
      <c r="L628" s="230"/>
      <c r="M628" s="231"/>
      <c r="N628" s="232"/>
      <c r="O628" s="232"/>
      <c r="P628" s="232"/>
      <c r="Q628" s="232"/>
      <c r="R628" s="232"/>
      <c r="S628" s="232"/>
      <c r="T628" s="23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4" t="s">
        <v>156</v>
      </c>
      <c r="AU628" s="234" t="s">
        <v>83</v>
      </c>
      <c r="AV628" s="13" t="s">
        <v>81</v>
      </c>
      <c r="AW628" s="13" t="s">
        <v>35</v>
      </c>
      <c r="AX628" s="13" t="s">
        <v>73</v>
      </c>
      <c r="AY628" s="234" t="s">
        <v>143</v>
      </c>
    </row>
    <row r="629" s="14" customFormat="1">
      <c r="A629" s="14"/>
      <c r="B629" s="235"/>
      <c r="C629" s="236"/>
      <c r="D629" s="218" t="s">
        <v>156</v>
      </c>
      <c r="E629" s="237" t="s">
        <v>19</v>
      </c>
      <c r="F629" s="238" t="s">
        <v>712</v>
      </c>
      <c r="G629" s="236"/>
      <c r="H629" s="239">
        <v>0.073999999999999996</v>
      </c>
      <c r="I629" s="240"/>
      <c r="J629" s="236"/>
      <c r="K629" s="236"/>
      <c r="L629" s="241"/>
      <c r="M629" s="242"/>
      <c r="N629" s="243"/>
      <c r="O629" s="243"/>
      <c r="P629" s="243"/>
      <c r="Q629" s="243"/>
      <c r="R629" s="243"/>
      <c r="S629" s="243"/>
      <c r="T629" s="244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5" t="s">
        <v>156</v>
      </c>
      <c r="AU629" s="245" t="s">
        <v>83</v>
      </c>
      <c r="AV629" s="14" t="s">
        <v>83</v>
      </c>
      <c r="AW629" s="14" t="s">
        <v>35</v>
      </c>
      <c r="AX629" s="14" t="s">
        <v>73</v>
      </c>
      <c r="AY629" s="245" t="s">
        <v>143</v>
      </c>
    </row>
    <row r="630" s="13" customFormat="1">
      <c r="A630" s="13"/>
      <c r="B630" s="225"/>
      <c r="C630" s="226"/>
      <c r="D630" s="218" t="s">
        <v>156</v>
      </c>
      <c r="E630" s="227" t="s">
        <v>19</v>
      </c>
      <c r="F630" s="228" t="s">
        <v>713</v>
      </c>
      <c r="G630" s="226"/>
      <c r="H630" s="227" t="s">
        <v>19</v>
      </c>
      <c r="I630" s="229"/>
      <c r="J630" s="226"/>
      <c r="K630" s="226"/>
      <c r="L630" s="230"/>
      <c r="M630" s="231"/>
      <c r="N630" s="232"/>
      <c r="O630" s="232"/>
      <c r="P630" s="232"/>
      <c r="Q630" s="232"/>
      <c r="R630" s="232"/>
      <c r="S630" s="232"/>
      <c r="T630" s="23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4" t="s">
        <v>156</v>
      </c>
      <c r="AU630" s="234" t="s">
        <v>83</v>
      </c>
      <c r="AV630" s="13" t="s">
        <v>81</v>
      </c>
      <c r="AW630" s="13" t="s">
        <v>35</v>
      </c>
      <c r="AX630" s="13" t="s">
        <v>73</v>
      </c>
      <c r="AY630" s="234" t="s">
        <v>143</v>
      </c>
    </row>
    <row r="631" s="14" customFormat="1">
      <c r="A631" s="14"/>
      <c r="B631" s="235"/>
      <c r="C631" s="236"/>
      <c r="D631" s="218" t="s">
        <v>156</v>
      </c>
      <c r="E631" s="237" t="s">
        <v>19</v>
      </c>
      <c r="F631" s="238" t="s">
        <v>714</v>
      </c>
      <c r="G631" s="236"/>
      <c r="H631" s="239">
        <v>0.065000000000000002</v>
      </c>
      <c r="I631" s="240"/>
      <c r="J631" s="236"/>
      <c r="K631" s="236"/>
      <c r="L631" s="241"/>
      <c r="M631" s="242"/>
      <c r="N631" s="243"/>
      <c r="O631" s="243"/>
      <c r="P631" s="243"/>
      <c r="Q631" s="243"/>
      <c r="R631" s="243"/>
      <c r="S631" s="243"/>
      <c r="T631" s="244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5" t="s">
        <v>156</v>
      </c>
      <c r="AU631" s="245" t="s">
        <v>83</v>
      </c>
      <c r="AV631" s="14" t="s">
        <v>83</v>
      </c>
      <c r="AW631" s="14" t="s">
        <v>35</v>
      </c>
      <c r="AX631" s="14" t="s">
        <v>73</v>
      </c>
      <c r="AY631" s="245" t="s">
        <v>143</v>
      </c>
    </row>
    <row r="632" s="13" customFormat="1">
      <c r="A632" s="13"/>
      <c r="B632" s="225"/>
      <c r="C632" s="226"/>
      <c r="D632" s="218" t="s">
        <v>156</v>
      </c>
      <c r="E632" s="227" t="s">
        <v>19</v>
      </c>
      <c r="F632" s="228" t="s">
        <v>715</v>
      </c>
      <c r="G632" s="226"/>
      <c r="H632" s="227" t="s">
        <v>19</v>
      </c>
      <c r="I632" s="229"/>
      <c r="J632" s="226"/>
      <c r="K632" s="226"/>
      <c r="L632" s="230"/>
      <c r="M632" s="231"/>
      <c r="N632" s="232"/>
      <c r="O632" s="232"/>
      <c r="P632" s="232"/>
      <c r="Q632" s="232"/>
      <c r="R632" s="232"/>
      <c r="S632" s="232"/>
      <c r="T632" s="23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4" t="s">
        <v>156</v>
      </c>
      <c r="AU632" s="234" t="s">
        <v>83</v>
      </c>
      <c r="AV632" s="13" t="s">
        <v>81</v>
      </c>
      <c r="AW632" s="13" t="s">
        <v>35</v>
      </c>
      <c r="AX632" s="13" t="s">
        <v>73</v>
      </c>
      <c r="AY632" s="234" t="s">
        <v>143</v>
      </c>
    </row>
    <row r="633" s="14" customFormat="1">
      <c r="A633" s="14"/>
      <c r="B633" s="235"/>
      <c r="C633" s="236"/>
      <c r="D633" s="218" t="s">
        <v>156</v>
      </c>
      <c r="E633" s="237" t="s">
        <v>19</v>
      </c>
      <c r="F633" s="238" t="s">
        <v>716</v>
      </c>
      <c r="G633" s="236"/>
      <c r="H633" s="239">
        <v>0.24199999999999999</v>
      </c>
      <c r="I633" s="240"/>
      <c r="J633" s="236"/>
      <c r="K633" s="236"/>
      <c r="L633" s="241"/>
      <c r="M633" s="242"/>
      <c r="N633" s="243"/>
      <c r="O633" s="243"/>
      <c r="P633" s="243"/>
      <c r="Q633" s="243"/>
      <c r="R633" s="243"/>
      <c r="S633" s="243"/>
      <c r="T633" s="244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5" t="s">
        <v>156</v>
      </c>
      <c r="AU633" s="245" t="s">
        <v>83</v>
      </c>
      <c r="AV633" s="14" t="s">
        <v>83</v>
      </c>
      <c r="AW633" s="14" t="s">
        <v>35</v>
      </c>
      <c r="AX633" s="14" t="s">
        <v>73</v>
      </c>
      <c r="AY633" s="245" t="s">
        <v>143</v>
      </c>
    </row>
    <row r="634" s="13" customFormat="1">
      <c r="A634" s="13"/>
      <c r="B634" s="225"/>
      <c r="C634" s="226"/>
      <c r="D634" s="218" t="s">
        <v>156</v>
      </c>
      <c r="E634" s="227" t="s">
        <v>19</v>
      </c>
      <c r="F634" s="228" t="s">
        <v>717</v>
      </c>
      <c r="G634" s="226"/>
      <c r="H634" s="227" t="s">
        <v>19</v>
      </c>
      <c r="I634" s="229"/>
      <c r="J634" s="226"/>
      <c r="K634" s="226"/>
      <c r="L634" s="230"/>
      <c r="M634" s="231"/>
      <c r="N634" s="232"/>
      <c r="O634" s="232"/>
      <c r="P634" s="232"/>
      <c r="Q634" s="232"/>
      <c r="R634" s="232"/>
      <c r="S634" s="232"/>
      <c r="T634" s="23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4" t="s">
        <v>156</v>
      </c>
      <c r="AU634" s="234" t="s">
        <v>83</v>
      </c>
      <c r="AV634" s="13" t="s">
        <v>81</v>
      </c>
      <c r="AW634" s="13" t="s">
        <v>35</v>
      </c>
      <c r="AX634" s="13" t="s">
        <v>73</v>
      </c>
      <c r="AY634" s="234" t="s">
        <v>143</v>
      </c>
    </row>
    <row r="635" s="14" customFormat="1">
      <c r="A635" s="14"/>
      <c r="B635" s="235"/>
      <c r="C635" s="236"/>
      <c r="D635" s="218" t="s">
        <v>156</v>
      </c>
      <c r="E635" s="237" t="s">
        <v>19</v>
      </c>
      <c r="F635" s="238" t="s">
        <v>718</v>
      </c>
      <c r="G635" s="236"/>
      <c r="H635" s="239">
        <v>0.017999999999999999</v>
      </c>
      <c r="I635" s="240"/>
      <c r="J635" s="236"/>
      <c r="K635" s="236"/>
      <c r="L635" s="241"/>
      <c r="M635" s="242"/>
      <c r="N635" s="243"/>
      <c r="O635" s="243"/>
      <c r="P635" s="243"/>
      <c r="Q635" s="243"/>
      <c r="R635" s="243"/>
      <c r="S635" s="243"/>
      <c r="T635" s="24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5" t="s">
        <v>156</v>
      </c>
      <c r="AU635" s="245" t="s">
        <v>83</v>
      </c>
      <c r="AV635" s="14" t="s">
        <v>83</v>
      </c>
      <c r="AW635" s="14" t="s">
        <v>35</v>
      </c>
      <c r="AX635" s="14" t="s">
        <v>73</v>
      </c>
      <c r="AY635" s="245" t="s">
        <v>143</v>
      </c>
    </row>
    <row r="636" s="15" customFormat="1">
      <c r="A636" s="15"/>
      <c r="B636" s="246"/>
      <c r="C636" s="247"/>
      <c r="D636" s="218" t="s">
        <v>156</v>
      </c>
      <c r="E636" s="248" t="s">
        <v>19</v>
      </c>
      <c r="F636" s="249" t="s">
        <v>174</v>
      </c>
      <c r="G636" s="247"/>
      <c r="H636" s="250">
        <v>0.45700000000000002</v>
      </c>
      <c r="I636" s="251"/>
      <c r="J636" s="247"/>
      <c r="K636" s="247"/>
      <c r="L636" s="252"/>
      <c r="M636" s="253"/>
      <c r="N636" s="254"/>
      <c r="O636" s="254"/>
      <c r="P636" s="254"/>
      <c r="Q636" s="254"/>
      <c r="R636" s="254"/>
      <c r="S636" s="254"/>
      <c r="T636" s="255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56" t="s">
        <v>156</v>
      </c>
      <c r="AU636" s="256" t="s">
        <v>83</v>
      </c>
      <c r="AV636" s="15" t="s">
        <v>150</v>
      </c>
      <c r="AW636" s="15" t="s">
        <v>35</v>
      </c>
      <c r="AX636" s="15" t="s">
        <v>81</v>
      </c>
      <c r="AY636" s="256" t="s">
        <v>143</v>
      </c>
    </row>
    <row r="637" s="12" customFormat="1" ht="22.8" customHeight="1">
      <c r="A637" s="12"/>
      <c r="B637" s="189"/>
      <c r="C637" s="190"/>
      <c r="D637" s="191" t="s">
        <v>72</v>
      </c>
      <c r="E637" s="203" t="s">
        <v>150</v>
      </c>
      <c r="F637" s="203" t="s">
        <v>719</v>
      </c>
      <c r="G637" s="190"/>
      <c r="H637" s="190"/>
      <c r="I637" s="193"/>
      <c r="J637" s="204">
        <f>BK637</f>
        <v>0</v>
      </c>
      <c r="K637" s="190"/>
      <c r="L637" s="195"/>
      <c r="M637" s="196"/>
      <c r="N637" s="197"/>
      <c r="O637" s="197"/>
      <c r="P637" s="198">
        <f>P638+SUM(P639:P720)</f>
        <v>0</v>
      </c>
      <c r="Q637" s="197"/>
      <c r="R637" s="198">
        <f>R638+SUM(R639:R720)</f>
        <v>8198.4186399999999</v>
      </c>
      <c r="S637" s="197"/>
      <c r="T637" s="199">
        <f>T638+SUM(T639:T720)</f>
        <v>0</v>
      </c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R637" s="200" t="s">
        <v>81</v>
      </c>
      <c r="AT637" s="201" t="s">
        <v>72</v>
      </c>
      <c r="AU637" s="201" t="s">
        <v>81</v>
      </c>
      <c r="AY637" s="200" t="s">
        <v>143</v>
      </c>
      <c r="BK637" s="202">
        <f>BK638+SUM(BK639:BK720)</f>
        <v>0</v>
      </c>
    </row>
    <row r="638" s="2" customFormat="1" ht="16.5" customHeight="1">
      <c r="A638" s="39"/>
      <c r="B638" s="40"/>
      <c r="C638" s="205" t="s">
        <v>720</v>
      </c>
      <c r="D638" s="205" t="s">
        <v>145</v>
      </c>
      <c r="E638" s="206" t="s">
        <v>721</v>
      </c>
      <c r="F638" s="207" t="s">
        <v>722</v>
      </c>
      <c r="G638" s="208" t="s">
        <v>148</v>
      </c>
      <c r="H638" s="209">
        <v>47.700000000000003</v>
      </c>
      <c r="I638" s="210"/>
      <c r="J638" s="211">
        <f>ROUND(I638*H638,2)</f>
        <v>0</v>
      </c>
      <c r="K638" s="207" t="s">
        <v>149</v>
      </c>
      <c r="L638" s="45"/>
      <c r="M638" s="212" t="s">
        <v>19</v>
      </c>
      <c r="N638" s="213" t="s">
        <v>44</v>
      </c>
      <c r="O638" s="85"/>
      <c r="P638" s="214">
        <f>O638*H638</f>
        <v>0</v>
      </c>
      <c r="Q638" s="214">
        <v>0.24532999999999999</v>
      </c>
      <c r="R638" s="214">
        <f>Q638*H638</f>
        <v>11.702241000000001</v>
      </c>
      <c r="S638" s="214">
        <v>0</v>
      </c>
      <c r="T638" s="215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16" t="s">
        <v>150</v>
      </c>
      <c r="AT638" s="216" t="s">
        <v>145</v>
      </c>
      <c r="AU638" s="216" t="s">
        <v>83</v>
      </c>
      <c r="AY638" s="18" t="s">
        <v>143</v>
      </c>
      <c r="BE638" s="217">
        <f>IF(N638="základní",J638,0)</f>
        <v>0</v>
      </c>
      <c r="BF638" s="217">
        <f>IF(N638="snížená",J638,0)</f>
        <v>0</v>
      </c>
      <c r="BG638" s="217">
        <f>IF(N638="zákl. přenesená",J638,0)</f>
        <v>0</v>
      </c>
      <c r="BH638" s="217">
        <f>IF(N638="sníž. přenesená",J638,0)</f>
        <v>0</v>
      </c>
      <c r="BI638" s="217">
        <f>IF(N638="nulová",J638,0)</f>
        <v>0</v>
      </c>
      <c r="BJ638" s="18" t="s">
        <v>81</v>
      </c>
      <c r="BK638" s="217">
        <f>ROUND(I638*H638,2)</f>
        <v>0</v>
      </c>
      <c r="BL638" s="18" t="s">
        <v>150</v>
      </c>
      <c r="BM638" s="216" t="s">
        <v>723</v>
      </c>
    </row>
    <row r="639" s="2" customFormat="1">
      <c r="A639" s="39"/>
      <c r="B639" s="40"/>
      <c r="C639" s="41"/>
      <c r="D639" s="218" t="s">
        <v>152</v>
      </c>
      <c r="E639" s="41"/>
      <c r="F639" s="219" t="s">
        <v>724</v>
      </c>
      <c r="G639" s="41"/>
      <c r="H639" s="41"/>
      <c r="I639" s="220"/>
      <c r="J639" s="41"/>
      <c r="K639" s="41"/>
      <c r="L639" s="45"/>
      <c r="M639" s="221"/>
      <c r="N639" s="222"/>
      <c r="O639" s="85"/>
      <c r="P639" s="85"/>
      <c r="Q639" s="85"/>
      <c r="R639" s="85"/>
      <c r="S639" s="85"/>
      <c r="T639" s="86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152</v>
      </c>
      <c r="AU639" s="18" t="s">
        <v>83</v>
      </c>
    </row>
    <row r="640" s="2" customFormat="1">
      <c r="A640" s="39"/>
      <c r="B640" s="40"/>
      <c r="C640" s="41"/>
      <c r="D640" s="223" t="s">
        <v>154</v>
      </c>
      <c r="E640" s="41"/>
      <c r="F640" s="224" t="s">
        <v>725</v>
      </c>
      <c r="G640" s="41"/>
      <c r="H640" s="41"/>
      <c r="I640" s="220"/>
      <c r="J640" s="41"/>
      <c r="K640" s="41"/>
      <c r="L640" s="45"/>
      <c r="M640" s="221"/>
      <c r="N640" s="222"/>
      <c r="O640" s="85"/>
      <c r="P640" s="85"/>
      <c r="Q640" s="85"/>
      <c r="R640" s="85"/>
      <c r="S640" s="85"/>
      <c r="T640" s="86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154</v>
      </c>
      <c r="AU640" s="18" t="s">
        <v>83</v>
      </c>
    </row>
    <row r="641" s="13" customFormat="1">
      <c r="A641" s="13"/>
      <c r="B641" s="225"/>
      <c r="C641" s="226"/>
      <c r="D641" s="218" t="s">
        <v>156</v>
      </c>
      <c r="E641" s="227" t="s">
        <v>19</v>
      </c>
      <c r="F641" s="228" t="s">
        <v>670</v>
      </c>
      <c r="G641" s="226"/>
      <c r="H641" s="227" t="s">
        <v>19</v>
      </c>
      <c r="I641" s="229"/>
      <c r="J641" s="226"/>
      <c r="K641" s="226"/>
      <c r="L641" s="230"/>
      <c r="M641" s="231"/>
      <c r="N641" s="232"/>
      <c r="O641" s="232"/>
      <c r="P641" s="232"/>
      <c r="Q641" s="232"/>
      <c r="R641" s="232"/>
      <c r="S641" s="232"/>
      <c r="T641" s="23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4" t="s">
        <v>156</v>
      </c>
      <c r="AU641" s="234" t="s">
        <v>83</v>
      </c>
      <c r="AV641" s="13" t="s">
        <v>81</v>
      </c>
      <c r="AW641" s="13" t="s">
        <v>35</v>
      </c>
      <c r="AX641" s="13" t="s">
        <v>73</v>
      </c>
      <c r="AY641" s="234" t="s">
        <v>143</v>
      </c>
    </row>
    <row r="642" s="13" customFormat="1">
      <c r="A642" s="13"/>
      <c r="B642" s="225"/>
      <c r="C642" s="226"/>
      <c r="D642" s="218" t="s">
        <v>156</v>
      </c>
      <c r="E642" s="227" t="s">
        <v>19</v>
      </c>
      <c r="F642" s="228" t="s">
        <v>321</v>
      </c>
      <c r="G642" s="226"/>
      <c r="H642" s="227" t="s">
        <v>19</v>
      </c>
      <c r="I642" s="229"/>
      <c r="J642" s="226"/>
      <c r="K642" s="226"/>
      <c r="L642" s="230"/>
      <c r="M642" s="231"/>
      <c r="N642" s="232"/>
      <c r="O642" s="232"/>
      <c r="P642" s="232"/>
      <c r="Q642" s="232"/>
      <c r="R642" s="232"/>
      <c r="S642" s="232"/>
      <c r="T642" s="23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4" t="s">
        <v>156</v>
      </c>
      <c r="AU642" s="234" t="s">
        <v>83</v>
      </c>
      <c r="AV642" s="13" t="s">
        <v>81</v>
      </c>
      <c r="AW642" s="13" t="s">
        <v>35</v>
      </c>
      <c r="AX642" s="13" t="s">
        <v>73</v>
      </c>
      <c r="AY642" s="234" t="s">
        <v>143</v>
      </c>
    </row>
    <row r="643" s="14" customFormat="1">
      <c r="A643" s="14"/>
      <c r="B643" s="235"/>
      <c r="C643" s="236"/>
      <c r="D643" s="218" t="s">
        <v>156</v>
      </c>
      <c r="E643" s="237" t="s">
        <v>19</v>
      </c>
      <c r="F643" s="238" t="s">
        <v>726</v>
      </c>
      <c r="G643" s="236"/>
      <c r="H643" s="239">
        <v>19.100000000000001</v>
      </c>
      <c r="I643" s="240"/>
      <c r="J643" s="236"/>
      <c r="K643" s="236"/>
      <c r="L643" s="241"/>
      <c r="M643" s="242"/>
      <c r="N643" s="243"/>
      <c r="O643" s="243"/>
      <c r="P643" s="243"/>
      <c r="Q643" s="243"/>
      <c r="R643" s="243"/>
      <c r="S643" s="243"/>
      <c r="T643" s="24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5" t="s">
        <v>156</v>
      </c>
      <c r="AU643" s="245" t="s">
        <v>83</v>
      </c>
      <c r="AV643" s="14" t="s">
        <v>83</v>
      </c>
      <c r="AW643" s="14" t="s">
        <v>35</v>
      </c>
      <c r="AX643" s="14" t="s">
        <v>73</v>
      </c>
      <c r="AY643" s="245" t="s">
        <v>143</v>
      </c>
    </row>
    <row r="644" s="13" customFormat="1">
      <c r="A644" s="13"/>
      <c r="B644" s="225"/>
      <c r="C644" s="226"/>
      <c r="D644" s="218" t="s">
        <v>156</v>
      </c>
      <c r="E644" s="227" t="s">
        <v>19</v>
      </c>
      <c r="F644" s="228" t="s">
        <v>322</v>
      </c>
      <c r="G644" s="226"/>
      <c r="H644" s="227" t="s">
        <v>19</v>
      </c>
      <c r="I644" s="229"/>
      <c r="J644" s="226"/>
      <c r="K644" s="226"/>
      <c r="L644" s="230"/>
      <c r="M644" s="231"/>
      <c r="N644" s="232"/>
      <c r="O644" s="232"/>
      <c r="P644" s="232"/>
      <c r="Q644" s="232"/>
      <c r="R644" s="232"/>
      <c r="S644" s="232"/>
      <c r="T644" s="23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4" t="s">
        <v>156</v>
      </c>
      <c r="AU644" s="234" t="s">
        <v>83</v>
      </c>
      <c r="AV644" s="13" t="s">
        <v>81</v>
      </c>
      <c r="AW644" s="13" t="s">
        <v>35</v>
      </c>
      <c r="AX644" s="13" t="s">
        <v>73</v>
      </c>
      <c r="AY644" s="234" t="s">
        <v>143</v>
      </c>
    </row>
    <row r="645" s="14" customFormat="1">
      <c r="A645" s="14"/>
      <c r="B645" s="235"/>
      <c r="C645" s="236"/>
      <c r="D645" s="218" t="s">
        <v>156</v>
      </c>
      <c r="E645" s="237" t="s">
        <v>19</v>
      </c>
      <c r="F645" s="238" t="s">
        <v>727</v>
      </c>
      <c r="G645" s="236"/>
      <c r="H645" s="239">
        <v>14</v>
      </c>
      <c r="I645" s="240"/>
      <c r="J645" s="236"/>
      <c r="K645" s="236"/>
      <c r="L645" s="241"/>
      <c r="M645" s="242"/>
      <c r="N645" s="243"/>
      <c r="O645" s="243"/>
      <c r="P645" s="243"/>
      <c r="Q645" s="243"/>
      <c r="R645" s="243"/>
      <c r="S645" s="243"/>
      <c r="T645" s="244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5" t="s">
        <v>156</v>
      </c>
      <c r="AU645" s="245" t="s">
        <v>83</v>
      </c>
      <c r="AV645" s="14" t="s">
        <v>83</v>
      </c>
      <c r="AW645" s="14" t="s">
        <v>35</v>
      </c>
      <c r="AX645" s="14" t="s">
        <v>73</v>
      </c>
      <c r="AY645" s="245" t="s">
        <v>143</v>
      </c>
    </row>
    <row r="646" s="13" customFormat="1">
      <c r="A646" s="13"/>
      <c r="B646" s="225"/>
      <c r="C646" s="226"/>
      <c r="D646" s="218" t="s">
        <v>156</v>
      </c>
      <c r="E646" s="227" t="s">
        <v>19</v>
      </c>
      <c r="F646" s="228" t="s">
        <v>323</v>
      </c>
      <c r="G646" s="226"/>
      <c r="H646" s="227" t="s">
        <v>19</v>
      </c>
      <c r="I646" s="229"/>
      <c r="J646" s="226"/>
      <c r="K646" s="226"/>
      <c r="L646" s="230"/>
      <c r="M646" s="231"/>
      <c r="N646" s="232"/>
      <c r="O646" s="232"/>
      <c r="P646" s="232"/>
      <c r="Q646" s="232"/>
      <c r="R646" s="232"/>
      <c r="S646" s="232"/>
      <c r="T646" s="23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4" t="s">
        <v>156</v>
      </c>
      <c r="AU646" s="234" t="s">
        <v>83</v>
      </c>
      <c r="AV646" s="13" t="s">
        <v>81</v>
      </c>
      <c r="AW646" s="13" t="s">
        <v>35</v>
      </c>
      <c r="AX646" s="13" t="s">
        <v>73</v>
      </c>
      <c r="AY646" s="234" t="s">
        <v>143</v>
      </c>
    </row>
    <row r="647" s="14" customFormat="1">
      <c r="A647" s="14"/>
      <c r="B647" s="235"/>
      <c r="C647" s="236"/>
      <c r="D647" s="218" t="s">
        <v>156</v>
      </c>
      <c r="E647" s="237" t="s">
        <v>19</v>
      </c>
      <c r="F647" s="238" t="s">
        <v>728</v>
      </c>
      <c r="G647" s="236"/>
      <c r="H647" s="239">
        <v>9.0999999999999996</v>
      </c>
      <c r="I647" s="240"/>
      <c r="J647" s="236"/>
      <c r="K647" s="236"/>
      <c r="L647" s="241"/>
      <c r="M647" s="242"/>
      <c r="N647" s="243"/>
      <c r="O647" s="243"/>
      <c r="P647" s="243"/>
      <c r="Q647" s="243"/>
      <c r="R647" s="243"/>
      <c r="S647" s="243"/>
      <c r="T647" s="244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5" t="s">
        <v>156</v>
      </c>
      <c r="AU647" s="245" t="s">
        <v>83</v>
      </c>
      <c r="AV647" s="14" t="s">
        <v>83</v>
      </c>
      <c r="AW647" s="14" t="s">
        <v>35</v>
      </c>
      <c r="AX647" s="14" t="s">
        <v>73</v>
      </c>
      <c r="AY647" s="245" t="s">
        <v>143</v>
      </c>
    </row>
    <row r="648" s="13" customFormat="1">
      <c r="A648" s="13"/>
      <c r="B648" s="225"/>
      <c r="C648" s="226"/>
      <c r="D648" s="218" t="s">
        <v>156</v>
      </c>
      <c r="E648" s="227" t="s">
        <v>19</v>
      </c>
      <c r="F648" s="228" t="s">
        <v>324</v>
      </c>
      <c r="G648" s="226"/>
      <c r="H648" s="227" t="s">
        <v>19</v>
      </c>
      <c r="I648" s="229"/>
      <c r="J648" s="226"/>
      <c r="K648" s="226"/>
      <c r="L648" s="230"/>
      <c r="M648" s="231"/>
      <c r="N648" s="232"/>
      <c r="O648" s="232"/>
      <c r="P648" s="232"/>
      <c r="Q648" s="232"/>
      <c r="R648" s="232"/>
      <c r="S648" s="232"/>
      <c r="T648" s="23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4" t="s">
        <v>156</v>
      </c>
      <c r="AU648" s="234" t="s">
        <v>83</v>
      </c>
      <c r="AV648" s="13" t="s">
        <v>81</v>
      </c>
      <c r="AW648" s="13" t="s">
        <v>35</v>
      </c>
      <c r="AX648" s="13" t="s">
        <v>73</v>
      </c>
      <c r="AY648" s="234" t="s">
        <v>143</v>
      </c>
    </row>
    <row r="649" s="14" customFormat="1">
      <c r="A649" s="14"/>
      <c r="B649" s="235"/>
      <c r="C649" s="236"/>
      <c r="D649" s="218" t="s">
        <v>156</v>
      </c>
      <c r="E649" s="237" t="s">
        <v>19</v>
      </c>
      <c r="F649" s="238" t="s">
        <v>729</v>
      </c>
      <c r="G649" s="236"/>
      <c r="H649" s="239">
        <v>3.5</v>
      </c>
      <c r="I649" s="240"/>
      <c r="J649" s="236"/>
      <c r="K649" s="236"/>
      <c r="L649" s="241"/>
      <c r="M649" s="242"/>
      <c r="N649" s="243"/>
      <c r="O649" s="243"/>
      <c r="P649" s="243"/>
      <c r="Q649" s="243"/>
      <c r="R649" s="243"/>
      <c r="S649" s="243"/>
      <c r="T649" s="244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5" t="s">
        <v>156</v>
      </c>
      <c r="AU649" s="245" t="s">
        <v>83</v>
      </c>
      <c r="AV649" s="14" t="s">
        <v>83</v>
      </c>
      <c r="AW649" s="14" t="s">
        <v>35</v>
      </c>
      <c r="AX649" s="14" t="s">
        <v>73</v>
      </c>
      <c r="AY649" s="245" t="s">
        <v>143</v>
      </c>
    </row>
    <row r="650" s="13" customFormat="1">
      <c r="A650" s="13"/>
      <c r="B650" s="225"/>
      <c r="C650" s="226"/>
      <c r="D650" s="218" t="s">
        <v>156</v>
      </c>
      <c r="E650" s="227" t="s">
        <v>19</v>
      </c>
      <c r="F650" s="228" t="s">
        <v>325</v>
      </c>
      <c r="G650" s="226"/>
      <c r="H650" s="227" t="s">
        <v>19</v>
      </c>
      <c r="I650" s="229"/>
      <c r="J650" s="226"/>
      <c r="K650" s="226"/>
      <c r="L650" s="230"/>
      <c r="M650" s="231"/>
      <c r="N650" s="232"/>
      <c r="O650" s="232"/>
      <c r="P650" s="232"/>
      <c r="Q650" s="232"/>
      <c r="R650" s="232"/>
      <c r="S650" s="232"/>
      <c r="T650" s="23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4" t="s">
        <v>156</v>
      </c>
      <c r="AU650" s="234" t="s">
        <v>83</v>
      </c>
      <c r="AV650" s="13" t="s">
        <v>81</v>
      </c>
      <c r="AW650" s="13" t="s">
        <v>35</v>
      </c>
      <c r="AX650" s="13" t="s">
        <v>73</v>
      </c>
      <c r="AY650" s="234" t="s">
        <v>143</v>
      </c>
    </row>
    <row r="651" s="14" customFormat="1">
      <c r="A651" s="14"/>
      <c r="B651" s="235"/>
      <c r="C651" s="236"/>
      <c r="D651" s="218" t="s">
        <v>156</v>
      </c>
      <c r="E651" s="237" t="s">
        <v>19</v>
      </c>
      <c r="F651" s="238" t="s">
        <v>83</v>
      </c>
      <c r="G651" s="236"/>
      <c r="H651" s="239">
        <v>2</v>
      </c>
      <c r="I651" s="240"/>
      <c r="J651" s="236"/>
      <c r="K651" s="236"/>
      <c r="L651" s="241"/>
      <c r="M651" s="242"/>
      <c r="N651" s="243"/>
      <c r="O651" s="243"/>
      <c r="P651" s="243"/>
      <c r="Q651" s="243"/>
      <c r="R651" s="243"/>
      <c r="S651" s="243"/>
      <c r="T651" s="244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45" t="s">
        <v>156</v>
      </c>
      <c r="AU651" s="245" t="s">
        <v>83</v>
      </c>
      <c r="AV651" s="14" t="s">
        <v>83</v>
      </c>
      <c r="AW651" s="14" t="s">
        <v>35</v>
      </c>
      <c r="AX651" s="14" t="s">
        <v>73</v>
      </c>
      <c r="AY651" s="245" t="s">
        <v>143</v>
      </c>
    </row>
    <row r="652" s="15" customFormat="1">
      <c r="A652" s="15"/>
      <c r="B652" s="246"/>
      <c r="C652" s="247"/>
      <c r="D652" s="218" t="s">
        <v>156</v>
      </c>
      <c r="E652" s="248" t="s">
        <v>19</v>
      </c>
      <c r="F652" s="249" t="s">
        <v>174</v>
      </c>
      <c r="G652" s="247"/>
      <c r="H652" s="250">
        <v>47.700000000000003</v>
      </c>
      <c r="I652" s="251"/>
      <c r="J652" s="247"/>
      <c r="K652" s="247"/>
      <c r="L652" s="252"/>
      <c r="M652" s="253"/>
      <c r="N652" s="254"/>
      <c r="O652" s="254"/>
      <c r="P652" s="254"/>
      <c r="Q652" s="254"/>
      <c r="R652" s="254"/>
      <c r="S652" s="254"/>
      <c r="T652" s="255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56" t="s">
        <v>156</v>
      </c>
      <c r="AU652" s="256" t="s">
        <v>83</v>
      </c>
      <c r="AV652" s="15" t="s">
        <v>150</v>
      </c>
      <c r="AW652" s="15" t="s">
        <v>35</v>
      </c>
      <c r="AX652" s="15" t="s">
        <v>81</v>
      </c>
      <c r="AY652" s="256" t="s">
        <v>143</v>
      </c>
    </row>
    <row r="653" s="2" customFormat="1" ht="16.5" customHeight="1">
      <c r="A653" s="39"/>
      <c r="B653" s="40"/>
      <c r="C653" s="205" t="s">
        <v>730</v>
      </c>
      <c r="D653" s="205" t="s">
        <v>145</v>
      </c>
      <c r="E653" s="206" t="s">
        <v>731</v>
      </c>
      <c r="F653" s="207" t="s">
        <v>732</v>
      </c>
      <c r="G653" s="208" t="s">
        <v>148</v>
      </c>
      <c r="H653" s="209">
        <v>8</v>
      </c>
      <c r="I653" s="210"/>
      <c r="J653" s="211">
        <f>ROUND(I653*H653,2)</f>
        <v>0</v>
      </c>
      <c r="K653" s="207" t="s">
        <v>149</v>
      </c>
      <c r="L653" s="45"/>
      <c r="M653" s="212" t="s">
        <v>19</v>
      </c>
      <c r="N653" s="213" t="s">
        <v>44</v>
      </c>
      <c r="O653" s="85"/>
      <c r="P653" s="214">
        <f>O653*H653</f>
        <v>0</v>
      </c>
      <c r="Q653" s="214">
        <v>0.49562</v>
      </c>
      <c r="R653" s="214">
        <f>Q653*H653</f>
        <v>3.96496</v>
      </c>
      <c r="S653" s="214">
        <v>0</v>
      </c>
      <c r="T653" s="215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16" t="s">
        <v>150</v>
      </c>
      <c r="AT653" s="216" t="s">
        <v>145</v>
      </c>
      <c r="AU653" s="216" t="s">
        <v>83</v>
      </c>
      <c r="AY653" s="18" t="s">
        <v>143</v>
      </c>
      <c r="BE653" s="217">
        <f>IF(N653="základní",J653,0)</f>
        <v>0</v>
      </c>
      <c r="BF653" s="217">
        <f>IF(N653="snížená",J653,0)</f>
        <v>0</v>
      </c>
      <c r="BG653" s="217">
        <f>IF(N653="zákl. přenesená",J653,0)</f>
        <v>0</v>
      </c>
      <c r="BH653" s="217">
        <f>IF(N653="sníž. přenesená",J653,0)</f>
        <v>0</v>
      </c>
      <c r="BI653" s="217">
        <f>IF(N653="nulová",J653,0)</f>
        <v>0</v>
      </c>
      <c r="BJ653" s="18" t="s">
        <v>81</v>
      </c>
      <c r="BK653" s="217">
        <f>ROUND(I653*H653,2)</f>
        <v>0</v>
      </c>
      <c r="BL653" s="18" t="s">
        <v>150</v>
      </c>
      <c r="BM653" s="216" t="s">
        <v>733</v>
      </c>
    </row>
    <row r="654" s="2" customFormat="1">
      <c r="A654" s="39"/>
      <c r="B654" s="40"/>
      <c r="C654" s="41"/>
      <c r="D654" s="218" t="s">
        <v>152</v>
      </c>
      <c r="E654" s="41"/>
      <c r="F654" s="219" t="s">
        <v>734</v>
      </c>
      <c r="G654" s="41"/>
      <c r="H654" s="41"/>
      <c r="I654" s="220"/>
      <c r="J654" s="41"/>
      <c r="K654" s="41"/>
      <c r="L654" s="45"/>
      <c r="M654" s="221"/>
      <c r="N654" s="222"/>
      <c r="O654" s="85"/>
      <c r="P654" s="85"/>
      <c r="Q654" s="85"/>
      <c r="R654" s="85"/>
      <c r="S654" s="85"/>
      <c r="T654" s="86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152</v>
      </c>
      <c r="AU654" s="18" t="s">
        <v>83</v>
      </c>
    </row>
    <row r="655" s="2" customFormat="1">
      <c r="A655" s="39"/>
      <c r="B655" s="40"/>
      <c r="C655" s="41"/>
      <c r="D655" s="223" t="s">
        <v>154</v>
      </c>
      <c r="E655" s="41"/>
      <c r="F655" s="224" t="s">
        <v>735</v>
      </c>
      <c r="G655" s="41"/>
      <c r="H655" s="41"/>
      <c r="I655" s="220"/>
      <c r="J655" s="41"/>
      <c r="K655" s="41"/>
      <c r="L655" s="45"/>
      <c r="M655" s="221"/>
      <c r="N655" s="222"/>
      <c r="O655" s="85"/>
      <c r="P655" s="85"/>
      <c r="Q655" s="85"/>
      <c r="R655" s="85"/>
      <c r="S655" s="85"/>
      <c r="T655" s="86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154</v>
      </c>
      <c r="AU655" s="18" t="s">
        <v>83</v>
      </c>
    </row>
    <row r="656" s="13" customFormat="1">
      <c r="A656" s="13"/>
      <c r="B656" s="225"/>
      <c r="C656" s="226"/>
      <c r="D656" s="218" t="s">
        <v>156</v>
      </c>
      <c r="E656" s="227" t="s">
        <v>19</v>
      </c>
      <c r="F656" s="228" t="s">
        <v>736</v>
      </c>
      <c r="G656" s="226"/>
      <c r="H656" s="227" t="s">
        <v>19</v>
      </c>
      <c r="I656" s="229"/>
      <c r="J656" s="226"/>
      <c r="K656" s="226"/>
      <c r="L656" s="230"/>
      <c r="M656" s="231"/>
      <c r="N656" s="232"/>
      <c r="O656" s="232"/>
      <c r="P656" s="232"/>
      <c r="Q656" s="232"/>
      <c r="R656" s="232"/>
      <c r="S656" s="232"/>
      <c r="T656" s="23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4" t="s">
        <v>156</v>
      </c>
      <c r="AU656" s="234" t="s">
        <v>83</v>
      </c>
      <c r="AV656" s="13" t="s">
        <v>81</v>
      </c>
      <c r="AW656" s="13" t="s">
        <v>35</v>
      </c>
      <c r="AX656" s="13" t="s">
        <v>73</v>
      </c>
      <c r="AY656" s="234" t="s">
        <v>143</v>
      </c>
    </row>
    <row r="657" s="13" customFormat="1">
      <c r="A657" s="13"/>
      <c r="B657" s="225"/>
      <c r="C657" s="226"/>
      <c r="D657" s="218" t="s">
        <v>156</v>
      </c>
      <c r="E657" s="227" t="s">
        <v>19</v>
      </c>
      <c r="F657" s="228" t="s">
        <v>737</v>
      </c>
      <c r="G657" s="226"/>
      <c r="H657" s="227" t="s">
        <v>19</v>
      </c>
      <c r="I657" s="229"/>
      <c r="J657" s="226"/>
      <c r="K657" s="226"/>
      <c r="L657" s="230"/>
      <c r="M657" s="231"/>
      <c r="N657" s="232"/>
      <c r="O657" s="232"/>
      <c r="P657" s="232"/>
      <c r="Q657" s="232"/>
      <c r="R657" s="232"/>
      <c r="S657" s="232"/>
      <c r="T657" s="23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4" t="s">
        <v>156</v>
      </c>
      <c r="AU657" s="234" t="s">
        <v>83</v>
      </c>
      <c r="AV657" s="13" t="s">
        <v>81</v>
      </c>
      <c r="AW657" s="13" t="s">
        <v>35</v>
      </c>
      <c r="AX657" s="13" t="s">
        <v>73</v>
      </c>
      <c r="AY657" s="234" t="s">
        <v>143</v>
      </c>
    </row>
    <row r="658" s="14" customFormat="1">
      <c r="A658" s="14"/>
      <c r="B658" s="235"/>
      <c r="C658" s="236"/>
      <c r="D658" s="218" t="s">
        <v>156</v>
      </c>
      <c r="E658" s="237" t="s">
        <v>19</v>
      </c>
      <c r="F658" s="238" t="s">
        <v>738</v>
      </c>
      <c r="G658" s="236"/>
      <c r="H658" s="239">
        <v>4.5</v>
      </c>
      <c r="I658" s="240"/>
      <c r="J658" s="236"/>
      <c r="K658" s="236"/>
      <c r="L658" s="241"/>
      <c r="M658" s="242"/>
      <c r="N658" s="243"/>
      <c r="O658" s="243"/>
      <c r="P658" s="243"/>
      <c r="Q658" s="243"/>
      <c r="R658" s="243"/>
      <c r="S658" s="243"/>
      <c r="T658" s="244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5" t="s">
        <v>156</v>
      </c>
      <c r="AU658" s="245" t="s">
        <v>83</v>
      </c>
      <c r="AV658" s="14" t="s">
        <v>83</v>
      </c>
      <c r="AW658" s="14" t="s">
        <v>35</v>
      </c>
      <c r="AX658" s="14" t="s">
        <v>73</v>
      </c>
      <c r="AY658" s="245" t="s">
        <v>143</v>
      </c>
    </row>
    <row r="659" s="13" customFormat="1">
      <c r="A659" s="13"/>
      <c r="B659" s="225"/>
      <c r="C659" s="226"/>
      <c r="D659" s="218" t="s">
        <v>156</v>
      </c>
      <c r="E659" s="227" t="s">
        <v>19</v>
      </c>
      <c r="F659" s="228" t="s">
        <v>739</v>
      </c>
      <c r="G659" s="226"/>
      <c r="H659" s="227" t="s">
        <v>19</v>
      </c>
      <c r="I659" s="229"/>
      <c r="J659" s="226"/>
      <c r="K659" s="226"/>
      <c r="L659" s="230"/>
      <c r="M659" s="231"/>
      <c r="N659" s="232"/>
      <c r="O659" s="232"/>
      <c r="P659" s="232"/>
      <c r="Q659" s="232"/>
      <c r="R659" s="232"/>
      <c r="S659" s="232"/>
      <c r="T659" s="23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4" t="s">
        <v>156</v>
      </c>
      <c r="AU659" s="234" t="s">
        <v>83</v>
      </c>
      <c r="AV659" s="13" t="s">
        <v>81</v>
      </c>
      <c r="AW659" s="13" t="s">
        <v>35</v>
      </c>
      <c r="AX659" s="13" t="s">
        <v>73</v>
      </c>
      <c r="AY659" s="234" t="s">
        <v>143</v>
      </c>
    </row>
    <row r="660" s="14" customFormat="1">
      <c r="A660" s="14"/>
      <c r="B660" s="235"/>
      <c r="C660" s="236"/>
      <c r="D660" s="218" t="s">
        <v>156</v>
      </c>
      <c r="E660" s="237" t="s">
        <v>19</v>
      </c>
      <c r="F660" s="238" t="s">
        <v>740</v>
      </c>
      <c r="G660" s="236"/>
      <c r="H660" s="239">
        <v>3.5</v>
      </c>
      <c r="I660" s="240"/>
      <c r="J660" s="236"/>
      <c r="K660" s="236"/>
      <c r="L660" s="241"/>
      <c r="M660" s="242"/>
      <c r="N660" s="243"/>
      <c r="O660" s="243"/>
      <c r="P660" s="243"/>
      <c r="Q660" s="243"/>
      <c r="R660" s="243"/>
      <c r="S660" s="243"/>
      <c r="T660" s="244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5" t="s">
        <v>156</v>
      </c>
      <c r="AU660" s="245" t="s">
        <v>83</v>
      </c>
      <c r="AV660" s="14" t="s">
        <v>83</v>
      </c>
      <c r="AW660" s="14" t="s">
        <v>35</v>
      </c>
      <c r="AX660" s="14" t="s">
        <v>73</v>
      </c>
      <c r="AY660" s="245" t="s">
        <v>143</v>
      </c>
    </row>
    <row r="661" s="15" customFormat="1">
      <c r="A661" s="15"/>
      <c r="B661" s="246"/>
      <c r="C661" s="247"/>
      <c r="D661" s="218" t="s">
        <v>156</v>
      </c>
      <c r="E661" s="248" t="s">
        <v>19</v>
      </c>
      <c r="F661" s="249" t="s">
        <v>174</v>
      </c>
      <c r="G661" s="247"/>
      <c r="H661" s="250">
        <v>8</v>
      </c>
      <c r="I661" s="251"/>
      <c r="J661" s="247"/>
      <c r="K661" s="247"/>
      <c r="L661" s="252"/>
      <c r="M661" s="253"/>
      <c r="N661" s="254"/>
      <c r="O661" s="254"/>
      <c r="P661" s="254"/>
      <c r="Q661" s="254"/>
      <c r="R661" s="254"/>
      <c r="S661" s="254"/>
      <c r="T661" s="255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56" t="s">
        <v>156</v>
      </c>
      <c r="AU661" s="256" t="s">
        <v>83</v>
      </c>
      <c r="AV661" s="15" t="s">
        <v>150</v>
      </c>
      <c r="AW661" s="15" t="s">
        <v>35</v>
      </c>
      <c r="AX661" s="15" t="s">
        <v>81</v>
      </c>
      <c r="AY661" s="256" t="s">
        <v>143</v>
      </c>
    </row>
    <row r="662" s="2" customFormat="1" ht="21.75" customHeight="1">
      <c r="A662" s="39"/>
      <c r="B662" s="40"/>
      <c r="C662" s="205" t="s">
        <v>741</v>
      </c>
      <c r="D662" s="205" t="s">
        <v>145</v>
      </c>
      <c r="E662" s="206" t="s">
        <v>742</v>
      </c>
      <c r="F662" s="207" t="s">
        <v>743</v>
      </c>
      <c r="G662" s="208" t="s">
        <v>315</v>
      </c>
      <c r="H662" s="209">
        <v>42</v>
      </c>
      <c r="I662" s="210"/>
      <c r="J662" s="211">
        <f>ROUND(I662*H662,2)</f>
        <v>0</v>
      </c>
      <c r="K662" s="207" t="s">
        <v>149</v>
      </c>
      <c r="L662" s="45"/>
      <c r="M662" s="212" t="s">
        <v>19</v>
      </c>
      <c r="N662" s="213" t="s">
        <v>44</v>
      </c>
      <c r="O662" s="85"/>
      <c r="P662" s="214">
        <f>O662*H662</f>
        <v>0</v>
      </c>
      <c r="Q662" s="214">
        <v>1.8899999999999999</v>
      </c>
      <c r="R662" s="214">
        <f>Q662*H662</f>
        <v>79.379999999999995</v>
      </c>
      <c r="S662" s="214">
        <v>0</v>
      </c>
      <c r="T662" s="215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16" t="s">
        <v>150</v>
      </c>
      <c r="AT662" s="216" t="s">
        <v>145</v>
      </c>
      <c r="AU662" s="216" t="s">
        <v>83</v>
      </c>
      <c r="AY662" s="18" t="s">
        <v>143</v>
      </c>
      <c r="BE662" s="217">
        <f>IF(N662="základní",J662,0)</f>
        <v>0</v>
      </c>
      <c r="BF662" s="217">
        <f>IF(N662="snížená",J662,0)</f>
        <v>0</v>
      </c>
      <c r="BG662" s="217">
        <f>IF(N662="zákl. přenesená",J662,0)</f>
        <v>0</v>
      </c>
      <c r="BH662" s="217">
        <f>IF(N662="sníž. přenesená",J662,0)</f>
        <v>0</v>
      </c>
      <c r="BI662" s="217">
        <f>IF(N662="nulová",J662,0)</f>
        <v>0</v>
      </c>
      <c r="BJ662" s="18" t="s">
        <v>81</v>
      </c>
      <c r="BK662" s="217">
        <f>ROUND(I662*H662,2)</f>
        <v>0</v>
      </c>
      <c r="BL662" s="18" t="s">
        <v>150</v>
      </c>
      <c r="BM662" s="216" t="s">
        <v>744</v>
      </c>
    </row>
    <row r="663" s="2" customFormat="1">
      <c r="A663" s="39"/>
      <c r="B663" s="40"/>
      <c r="C663" s="41"/>
      <c r="D663" s="218" t="s">
        <v>152</v>
      </c>
      <c r="E663" s="41"/>
      <c r="F663" s="219" t="s">
        <v>745</v>
      </c>
      <c r="G663" s="41"/>
      <c r="H663" s="41"/>
      <c r="I663" s="220"/>
      <c r="J663" s="41"/>
      <c r="K663" s="41"/>
      <c r="L663" s="45"/>
      <c r="M663" s="221"/>
      <c r="N663" s="222"/>
      <c r="O663" s="85"/>
      <c r="P663" s="85"/>
      <c r="Q663" s="85"/>
      <c r="R663" s="85"/>
      <c r="S663" s="85"/>
      <c r="T663" s="86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152</v>
      </c>
      <c r="AU663" s="18" t="s">
        <v>83</v>
      </c>
    </row>
    <row r="664" s="2" customFormat="1">
      <c r="A664" s="39"/>
      <c r="B664" s="40"/>
      <c r="C664" s="41"/>
      <c r="D664" s="223" t="s">
        <v>154</v>
      </c>
      <c r="E664" s="41"/>
      <c r="F664" s="224" t="s">
        <v>746</v>
      </c>
      <c r="G664" s="41"/>
      <c r="H664" s="41"/>
      <c r="I664" s="220"/>
      <c r="J664" s="41"/>
      <c r="K664" s="41"/>
      <c r="L664" s="45"/>
      <c r="M664" s="221"/>
      <c r="N664" s="222"/>
      <c r="O664" s="85"/>
      <c r="P664" s="85"/>
      <c r="Q664" s="85"/>
      <c r="R664" s="85"/>
      <c r="S664" s="85"/>
      <c r="T664" s="86"/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T664" s="18" t="s">
        <v>154</v>
      </c>
      <c r="AU664" s="18" t="s">
        <v>83</v>
      </c>
    </row>
    <row r="665" s="13" customFormat="1">
      <c r="A665" s="13"/>
      <c r="B665" s="225"/>
      <c r="C665" s="226"/>
      <c r="D665" s="218" t="s">
        <v>156</v>
      </c>
      <c r="E665" s="227" t="s">
        <v>19</v>
      </c>
      <c r="F665" s="228" t="s">
        <v>349</v>
      </c>
      <c r="G665" s="226"/>
      <c r="H665" s="227" t="s">
        <v>19</v>
      </c>
      <c r="I665" s="229"/>
      <c r="J665" s="226"/>
      <c r="K665" s="226"/>
      <c r="L665" s="230"/>
      <c r="M665" s="231"/>
      <c r="N665" s="232"/>
      <c r="O665" s="232"/>
      <c r="P665" s="232"/>
      <c r="Q665" s="232"/>
      <c r="R665" s="232"/>
      <c r="S665" s="232"/>
      <c r="T665" s="23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4" t="s">
        <v>156</v>
      </c>
      <c r="AU665" s="234" t="s">
        <v>83</v>
      </c>
      <c r="AV665" s="13" t="s">
        <v>81</v>
      </c>
      <c r="AW665" s="13" t="s">
        <v>35</v>
      </c>
      <c r="AX665" s="13" t="s">
        <v>73</v>
      </c>
      <c r="AY665" s="234" t="s">
        <v>143</v>
      </c>
    </row>
    <row r="666" s="13" customFormat="1">
      <c r="A666" s="13"/>
      <c r="B666" s="225"/>
      <c r="C666" s="226"/>
      <c r="D666" s="218" t="s">
        <v>156</v>
      </c>
      <c r="E666" s="227" t="s">
        <v>19</v>
      </c>
      <c r="F666" s="228" t="s">
        <v>747</v>
      </c>
      <c r="G666" s="226"/>
      <c r="H666" s="227" t="s">
        <v>19</v>
      </c>
      <c r="I666" s="229"/>
      <c r="J666" s="226"/>
      <c r="K666" s="226"/>
      <c r="L666" s="230"/>
      <c r="M666" s="231"/>
      <c r="N666" s="232"/>
      <c r="O666" s="232"/>
      <c r="P666" s="232"/>
      <c r="Q666" s="232"/>
      <c r="R666" s="232"/>
      <c r="S666" s="232"/>
      <c r="T666" s="23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4" t="s">
        <v>156</v>
      </c>
      <c r="AU666" s="234" t="s">
        <v>83</v>
      </c>
      <c r="AV666" s="13" t="s">
        <v>81</v>
      </c>
      <c r="AW666" s="13" t="s">
        <v>35</v>
      </c>
      <c r="AX666" s="13" t="s">
        <v>73</v>
      </c>
      <c r="AY666" s="234" t="s">
        <v>143</v>
      </c>
    </row>
    <row r="667" s="14" customFormat="1">
      <c r="A667" s="14"/>
      <c r="B667" s="235"/>
      <c r="C667" s="236"/>
      <c r="D667" s="218" t="s">
        <v>156</v>
      </c>
      <c r="E667" s="237" t="s">
        <v>19</v>
      </c>
      <c r="F667" s="238" t="s">
        <v>748</v>
      </c>
      <c r="G667" s="236"/>
      <c r="H667" s="239">
        <v>42</v>
      </c>
      <c r="I667" s="240"/>
      <c r="J667" s="236"/>
      <c r="K667" s="236"/>
      <c r="L667" s="241"/>
      <c r="M667" s="242"/>
      <c r="N667" s="243"/>
      <c r="O667" s="243"/>
      <c r="P667" s="243"/>
      <c r="Q667" s="243"/>
      <c r="R667" s="243"/>
      <c r="S667" s="243"/>
      <c r="T667" s="244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5" t="s">
        <v>156</v>
      </c>
      <c r="AU667" s="245" t="s">
        <v>83</v>
      </c>
      <c r="AV667" s="14" t="s">
        <v>83</v>
      </c>
      <c r="AW667" s="14" t="s">
        <v>35</v>
      </c>
      <c r="AX667" s="14" t="s">
        <v>81</v>
      </c>
      <c r="AY667" s="245" t="s">
        <v>143</v>
      </c>
    </row>
    <row r="668" s="2" customFormat="1" ht="16.5" customHeight="1">
      <c r="A668" s="39"/>
      <c r="B668" s="40"/>
      <c r="C668" s="205" t="s">
        <v>749</v>
      </c>
      <c r="D668" s="205" t="s">
        <v>145</v>
      </c>
      <c r="E668" s="206" t="s">
        <v>750</v>
      </c>
      <c r="F668" s="207" t="s">
        <v>751</v>
      </c>
      <c r="G668" s="208" t="s">
        <v>148</v>
      </c>
      <c r="H668" s="209">
        <v>47.700000000000003</v>
      </c>
      <c r="I668" s="210"/>
      <c r="J668" s="211">
        <f>ROUND(I668*H668,2)</f>
        <v>0</v>
      </c>
      <c r="K668" s="207" t="s">
        <v>149</v>
      </c>
      <c r="L668" s="45"/>
      <c r="M668" s="212" t="s">
        <v>19</v>
      </c>
      <c r="N668" s="213" t="s">
        <v>44</v>
      </c>
      <c r="O668" s="85"/>
      <c r="P668" s="214">
        <f>O668*H668</f>
        <v>0</v>
      </c>
      <c r="Q668" s="214">
        <v>0.74326999999999999</v>
      </c>
      <c r="R668" s="214">
        <f>Q668*H668</f>
        <v>35.453979000000004</v>
      </c>
      <c r="S668" s="214">
        <v>0</v>
      </c>
      <c r="T668" s="215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16" t="s">
        <v>150</v>
      </c>
      <c r="AT668" s="216" t="s">
        <v>145</v>
      </c>
      <c r="AU668" s="216" t="s">
        <v>83</v>
      </c>
      <c r="AY668" s="18" t="s">
        <v>143</v>
      </c>
      <c r="BE668" s="217">
        <f>IF(N668="základní",J668,0)</f>
        <v>0</v>
      </c>
      <c r="BF668" s="217">
        <f>IF(N668="snížená",J668,0)</f>
        <v>0</v>
      </c>
      <c r="BG668" s="217">
        <f>IF(N668="zákl. přenesená",J668,0)</f>
        <v>0</v>
      </c>
      <c r="BH668" s="217">
        <f>IF(N668="sníž. přenesená",J668,0)</f>
        <v>0</v>
      </c>
      <c r="BI668" s="217">
        <f>IF(N668="nulová",J668,0)</f>
        <v>0</v>
      </c>
      <c r="BJ668" s="18" t="s">
        <v>81</v>
      </c>
      <c r="BK668" s="217">
        <f>ROUND(I668*H668,2)</f>
        <v>0</v>
      </c>
      <c r="BL668" s="18" t="s">
        <v>150</v>
      </c>
      <c r="BM668" s="216" t="s">
        <v>752</v>
      </c>
    </row>
    <row r="669" s="2" customFormat="1">
      <c r="A669" s="39"/>
      <c r="B669" s="40"/>
      <c r="C669" s="41"/>
      <c r="D669" s="218" t="s">
        <v>152</v>
      </c>
      <c r="E669" s="41"/>
      <c r="F669" s="219" t="s">
        <v>753</v>
      </c>
      <c r="G669" s="41"/>
      <c r="H669" s="41"/>
      <c r="I669" s="220"/>
      <c r="J669" s="41"/>
      <c r="K669" s="41"/>
      <c r="L669" s="45"/>
      <c r="M669" s="221"/>
      <c r="N669" s="222"/>
      <c r="O669" s="85"/>
      <c r="P669" s="85"/>
      <c r="Q669" s="85"/>
      <c r="R669" s="85"/>
      <c r="S669" s="85"/>
      <c r="T669" s="86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152</v>
      </c>
      <c r="AU669" s="18" t="s">
        <v>83</v>
      </c>
    </row>
    <row r="670" s="2" customFormat="1">
      <c r="A670" s="39"/>
      <c r="B670" s="40"/>
      <c r="C670" s="41"/>
      <c r="D670" s="223" t="s">
        <v>154</v>
      </c>
      <c r="E670" s="41"/>
      <c r="F670" s="224" t="s">
        <v>754</v>
      </c>
      <c r="G670" s="41"/>
      <c r="H670" s="41"/>
      <c r="I670" s="220"/>
      <c r="J670" s="41"/>
      <c r="K670" s="41"/>
      <c r="L670" s="45"/>
      <c r="M670" s="221"/>
      <c r="N670" s="222"/>
      <c r="O670" s="85"/>
      <c r="P670" s="85"/>
      <c r="Q670" s="85"/>
      <c r="R670" s="85"/>
      <c r="S670" s="85"/>
      <c r="T670" s="86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T670" s="18" t="s">
        <v>154</v>
      </c>
      <c r="AU670" s="18" t="s">
        <v>83</v>
      </c>
    </row>
    <row r="671" s="13" customFormat="1">
      <c r="A671" s="13"/>
      <c r="B671" s="225"/>
      <c r="C671" s="226"/>
      <c r="D671" s="218" t="s">
        <v>156</v>
      </c>
      <c r="E671" s="227" t="s">
        <v>19</v>
      </c>
      <c r="F671" s="228" t="s">
        <v>670</v>
      </c>
      <c r="G671" s="226"/>
      <c r="H671" s="227" t="s">
        <v>19</v>
      </c>
      <c r="I671" s="229"/>
      <c r="J671" s="226"/>
      <c r="K671" s="226"/>
      <c r="L671" s="230"/>
      <c r="M671" s="231"/>
      <c r="N671" s="232"/>
      <c r="O671" s="232"/>
      <c r="P671" s="232"/>
      <c r="Q671" s="232"/>
      <c r="R671" s="232"/>
      <c r="S671" s="232"/>
      <c r="T671" s="233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34" t="s">
        <v>156</v>
      </c>
      <c r="AU671" s="234" t="s">
        <v>83</v>
      </c>
      <c r="AV671" s="13" t="s">
        <v>81</v>
      </c>
      <c r="AW671" s="13" t="s">
        <v>35</v>
      </c>
      <c r="AX671" s="13" t="s">
        <v>73</v>
      </c>
      <c r="AY671" s="234" t="s">
        <v>143</v>
      </c>
    </row>
    <row r="672" s="13" customFormat="1">
      <c r="A672" s="13"/>
      <c r="B672" s="225"/>
      <c r="C672" s="226"/>
      <c r="D672" s="218" t="s">
        <v>156</v>
      </c>
      <c r="E672" s="227" t="s">
        <v>19</v>
      </c>
      <c r="F672" s="228" t="s">
        <v>321</v>
      </c>
      <c r="G672" s="226"/>
      <c r="H672" s="227" t="s">
        <v>19</v>
      </c>
      <c r="I672" s="229"/>
      <c r="J672" s="226"/>
      <c r="K672" s="226"/>
      <c r="L672" s="230"/>
      <c r="M672" s="231"/>
      <c r="N672" s="232"/>
      <c r="O672" s="232"/>
      <c r="P672" s="232"/>
      <c r="Q672" s="232"/>
      <c r="R672" s="232"/>
      <c r="S672" s="232"/>
      <c r="T672" s="23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4" t="s">
        <v>156</v>
      </c>
      <c r="AU672" s="234" t="s">
        <v>83</v>
      </c>
      <c r="AV672" s="13" t="s">
        <v>81</v>
      </c>
      <c r="AW672" s="13" t="s">
        <v>35</v>
      </c>
      <c r="AX672" s="13" t="s">
        <v>73</v>
      </c>
      <c r="AY672" s="234" t="s">
        <v>143</v>
      </c>
    </row>
    <row r="673" s="14" customFormat="1">
      <c r="A673" s="14"/>
      <c r="B673" s="235"/>
      <c r="C673" s="236"/>
      <c r="D673" s="218" t="s">
        <v>156</v>
      </c>
      <c r="E673" s="237" t="s">
        <v>19</v>
      </c>
      <c r="F673" s="238" t="s">
        <v>726</v>
      </c>
      <c r="G673" s="236"/>
      <c r="H673" s="239">
        <v>19.100000000000001</v>
      </c>
      <c r="I673" s="240"/>
      <c r="J673" s="236"/>
      <c r="K673" s="236"/>
      <c r="L673" s="241"/>
      <c r="M673" s="242"/>
      <c r="N673" s="243"/>
      <c r="O673" s="243"/>
      <c r="P673" s="243"/>
      <c r="Q673" s="243"/>
      <c r="R673" s="243"/>
      <c r="S673" s="243"/>
      <c r="T673" s="244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5" t="s">
        <v>156</v>
      </c>
      <c r="AU673" s="245" t="s">
        <v>83</v>
      </c>
      <c r="AV673" s="14" t="s">
        <v>83</v>
      </c>
      <c r="AW673" s="14" t="s">
        <v>35</v>
      </c>
      <c r="AX673" s="14" t="s">
        <v>73</v>
      </c>
      <c r="AY673" s="245" t="s">
        <v>143</v>
      </c>
    </row>
    <row r="674" s="13" customFormat="1">
      <c r="A674" s="13"/>
      <c r="B674" s="225"/>
      <c r="C674" s="226"/>
      <c r="D674" s="218" t="s">
        <v>156</v>
      </c>
      <c r="E674" s="227" t="s">
        <v>19</v>
      </c>
      <c r="F674" s="228" t="s">
        <v>322</v>
      </c>
      <c r="G674" s="226"/>
      <c r="H674" s="227" t="s">
        <v>19</v>
      </c>
      <c r="I674" s="229"/>
      <c r="J674" s="226"/>
      <c r="K674" s="226"/>
      <c r="L674" s="230"/>
      <c r="M674" s="231"/>
      <c r="N674" s="232"/>
      <c r="O674" s="232"/>
      <c r="P674" s="232"/>
      <c r="Q674" s="232"/>
      <c r="R674" s="232"/>
      <c r="S674" s="232"/>
      <c r="T674" s="23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4" t="s">
        <v>156</v>
      </c>
      <c r="AU674" s="234" t="s">
        <v>83</v>
      </c>
      <c r="AV674" s="13" t="s">
        <v>81</v>
      </c>
      <c r="AW674" s="13" t="s">
        <v>35</v>
      </c>
      <c r="AX674" s="13" t="s">
        <v>73</v>
      </c>
      <c r="AY674" s="234" t="s">
        <v>143</v>
      </c>
    </row>
    <row r="675" s="14" customFormat="1">
      <c r="A675" s="14"/>
      <c r="B675" s="235"/>
      <c r="C675" s="236"/>
      <c r="D675" s="218" t="s">
        <v>156</v>
      </c>
      <c r="E675" s="237" t="s">
        <v>19</v>
      </c>
      <c r="F675" s="238" t="s">
        <v>727</v>
      </c>
      <c r="G675" s="236"/>
      <c r="H675" s="239">
        <v>14</v>
      </c>
      <c r="I675" s="240"/>
      <c r="J675" s="236"/>
      <c r="K675" s="236"/>
      <c r="L675" s="241"/>
      <c r="M675" s="242"/>
      <c r="N675" s="243"/>
      <c r="O675" s="243"/>
      <c r="P675" s="243"/>
      <c r="Q675" s="243"/>
      <c r="R675" s="243"/>
      <c r="S675" s="243"/>
      <c r="T675" s="244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5" t="s">
        <v>156</v>
      </c>
      <c r="AU675" s="245" t="s">
        <v>83</v>
      </c>
      <c r="AV675" s="14" t="s">
        <v>83</v>
      </c>
      <c r="AW675" s="14" t="s">
        <v>35</v>
      </c>
      <c r="AX675" s="14" t="s">
        <v>73</v>
      </c>
      <c r="AY675" s="245" t="s">
        <v>143</v>
      </c>
    </row>
    <row r="676" s="13" customFormat="1">
      <c r="A676" s="13"/>
      <c r="B676" s="225"/>
      <c r="C676" s="226"/>
      <c r="D676" s="218" t="s">
        <v>156</v>
      </c>
      <c r="E676" s="227" t="s">
        <v>19</v>
      </c>
      <c r="F676" s="228" t="s">
        <v>323</v>
      </c>
      <c r="G676" s="226"/>
      <c r="H676" s="227" t="s">
        <v>19</v>
      </c>
      <c r="I676" s="229"/>
      <c r="J676" s="226"/>
      <c r="K676" s="226"/>
      <c r="L676" s="230"/>
      <c r="M676" s="231"/>
      <c r="N676" s="232"/>
      <c r="O676" s="232"/>
      <c r="P676" s="232"/>
      <c r="Q676" s="232"/>
      <c r="R676" s="232"/>
      <c r="S676" s="232"/>
      <c r="T676" s="23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4" t="s">
        <v>156</v>
      </c>
      <c r="AU676" s="234" t="s">
        <v>83</v>
      </c>
      <c r="AV676" s="13" t="s">
        <v>81</v>
      </c>
      <c r="AW676" s="13" t="s">
        <v>35</v>
      </c>
      <c r="AX676" s="13" t="s">
        <v>73</v>
      </c>
      <c r="AY676" s="234" t="s">
        <v>143</v>
      </c>
    </row>
    <row r="677" s="14" customFormat="1">
      <c r="A677" s="14"/>
      <c r="B677" s="235"/>
      <c r="C677" s="236"/>
      <c r="D677" s="218" t="s">
        <v>156</v>
      </c>
      <c r="E677" s="237" t="s">
        <v>19</v>
      </c>
      <c r="F677" s="238" t="s">
        <v>728</v>
      </c>
      <c r="G677" s="236"/>
      <c r="H677" s="239">
        <v>9.0999999999999996</v>
      </c>
      <c r="I677" s="240"/>
      <c r="J677" s="236"/>
      <c r="K677" s="236"/>
      <c r="L677" s="241"/>
      <c r="M677" s="242"/>
      <c r="N677" s="243"/>
      <c r="O677" s="243"/>
      <c r="P677" s="243"/>
      <c r="Q677" s="243"/>
      <c r="R677" s="243"/>
      <c r="S677" s="243"/>
      <c r="T677" s="244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5" t="s">
        <v>156</v>
      </c>
      <c r="AU677" s="245" t="s">
        <v>83</v>
      </c>
      <c r="AV677" s="14" t="s">
        <v>83</v>
      </c>
      <c r="AW677" s="14" t="s">
        <v>35</v>
      </c>
      <c r="AX677" s="14" t="s">
        <v>73</v>
      </c>
      <c r="AY677" s="245" t="s">
        <v>143</v>
      </c>
    </row>
    <row r="678" s="13" customFormat="1">
      <c r="A678" s="13"/>
      <c r="B678" s="225"/>
      <c r="C678" s="226"/>
      <c r="D678" s="218" t="s">
        <v>156</v>
      </c>
      <c r="E678" s="227" t="s">
        <v>19</v>
      </c>
      <c r="F678" s="228" t="s">
        <v>324</v>
      </c>
      <c r="G678" s="226"/>
      <c r="H678" s="227" t="s">
        <v>19</v>
      </c>
      <c r="I678" s="229"/>
      <c r="J678" s="226"/>
      <c r="K678" s="226"/>
      <c r="L678" s="230"/>
      <c r="M678" s="231"/>
      <c r="N678" s="232"/>
      <c r="O678" s="232"/>
      <c r="P678" s="232"/>
      <c r="Q678" s="232"/>
      <c r="R678" s="232"/>
      <c r="S678" s="232"/>
      <c r="T678" s="23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4" t="s">
        <v>156</v>
      </c>
      <c r="AU678" s="234" t="s">
        <v>83</v>
      </c>
      <c r="AV678" s="13" t="s">
        <v>81</v>
      </c>
      <c r="AW678" s="13" t="s">
        <v>35</v>
      </c>
      <c r="AX678" s="13" t="s">
        <v>73</v>
      </c>
      <c r="AY678" s="234" t="s">
        <v>143</v>
      </c>
    </row>
    <row r="679" s="14" customFormat="1">
      <c r="A679" s="14"/>
      <c r="B679" s="235"/>
      <c r="C679" s="236"/>
      <c r="D679" s="218" t="s">
        <v>156</v>
      </c>
      <c r="E679" s="237" t="s">
        <v>19</v>
      </c>
      <c r="F679" s="238" t="s">
        <v>729</v>
      </c>
      <c r="G679" s="236"/>
      <c r="H679" s="239">
        <v>3.5</v>
      </c>
      <c r="I679" s="240"/>
      <c r="J679" s="236"/>
      <c r="K679" s="236"/>
      <c r="L679" s="241"/>
      <c r="M679" s="242"/>
      <c r="N679" s="243"/>
      <c r="O679" s="243"/>
      <c r="P679" s="243"/>
      <c r="Q679" s="243"/>
      <c r="R679" s="243"/>
      <c r="S679" s="243"/>
      <c r="T679" s="244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5" t="s">
        <v>156</v>
      </c>
      <c r="AU679" s="245" t="s">
        <v>83</v>
      </c>
      <c r="AV679" s="14" t="s">
        <v>83</v>
      </c>
      <c r="AW679" s="14" t="s">
        <v>35</v>
      </c>
      <c r="AX679" s="14" t="s">
        <v>73</v>
      </c>
      <c r="AY679" s="245" t="s">
        <v>143</v>
      </c>
    </row>
    <row r="680" s="13" customFormat="1">
      <c r="A680" s="13"/>
      <c r="B680" s="225"/>
      <c r="C680" s="226"/>
      <c r="D680" s="218" t="s">
        <v>156</v>
      </c>
      <c r="E680" s="227" t="s">
        <v>19</v>
      </c>
      <c r="F680" s="228" t="s">
        <v>325</v>
      </c>
      <c r="G680" s="226"/>
      <c r="H680" s="227" t="s">
        <v>19</v>
      </c>
      <c r="I680" s="229"/>
      <c r="J680" s="226"/>
      <c r="K680" s="226"/>
      <c r="L680" s="230"/>
      <c r="M680" s="231"/>
      <c r="N680" s="232"/>
      <c r="O680" s="232"/>
      <c r="P680" s="232"/>
      <c r="Q680" s="232"/>
      <c r="R680" s="232"/>
      <c r="S680" s="232"/>
      <c r="T680" s="23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4" t="s">
        <v>156</v>
      </c>
      <c r="AU680" s="234" t="s">
        <v>83</v>
      </c>
      <c r="AV680" s="13" t="s">
        <v>81</v>
      </c>
      <c r="AW680" s="13" t="s">
        <v>35</v>
      </c>
      <c r="AX680" s="13" t="s">
        <v>73</v>
      </c>
      <c r="AY680" s="234" t="s">
        <v>143</v>
      </c>
    </row>
    <row r="681" s="14" customFormat="1">
      <c r="A681" s="14"/>
      <c r="B681" s="235"/>
      <c r="C681" s="236"/>
      <c r="D681" s="218" t="s">
        <v>156</v>
      </c>
      <c r="E681" s="237" t="s">
        <v>19</v>
      </c>
      <c r="F681" s="238" t="s">
        <v>83</v>
      </c>
      <c r="G681" s="236"/>
      <c r="H681" s="239">
        <v>2</v>
      </c>
      <c r="I681" s="240"/>
      <c r="J681" s="236"/>
      <c r="K681" s="236"/>
      <c r="L681" s="241"/>
      <c r="M681" s="242"/>
      <c r="N681" s="243"/>
      <c r="O681" s="243"/>
      <c r="P681" s="243"/>
      <c r="Q681" s="243"/>
      <c r="R681" s="243"/>
      <c r="S681" s="243"/>
      <c r="T681" s="244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5" t="s">
        <v>156</v>
      </c>
      <c r="AU681" s="245" t="s">
        <v>83</v>
      </c>
      <c r="AV681" s="14" t="s">
        <v>83</v>
      </c>
      <c r="AW681" s="14" t="s">
        <v>35</v>
      </c>
      <c r="AX681" s="14" t="s">
        <v>73</v>
      </c>
      <c r="AY681" s="245" t="s">
        <v>143</v>
      </c>
    </row>
    <row r="682" s="15" customFormat="1">
      <c r="A682" s="15"/>
      <c r="B682" s="246"/>
      <c r="C682" s="247"/>
      <c r="D682" s="218" t="s">
        <v>156</v>
      </c>
      <c r="E682" s="248" t="s">
        <v>19</v>
      </c>
      <c r="F682" s="249" t="s">
        <v>174</v>
      </c>
      <c r="G682" s="247"/>
      <c r="H682" s="250">
        <v>47.700000000000003</v>
      </c>
      <c r="I682" s="251"/>
      <c r="J682" s="247"/>
      <c r="K682" s="247"/>
      <c r="L682" s="252"/>
      <c r="M682" s="253"/>
      <c r="N682" s="254"/>
      <c r="O682" s="254"/>
      <c r="P682" s="254"/>
      <c r="Q682" s="254"/>
      <c r="R682" s="254"/>
      <c r="S682" s="254"/>
      <c r="T682" s="255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56" t="s">
        <v>156</v>
      </c>
      <c r="AU682" s="256" t="s">
        <v>83</v>
      </c>
      <c r="AV682" s="15" t="s">
        <v>150</v>
      </c>
      <c r="AW682" s="15" t="s">
        <v>35</v>
      </c>
      <c r="AX682" s="15" t="s">
        <v>81</v>
      </c>
      <c r="AY682" s="256" t="s">
        <v>143</v>
      </c>
    </row>
    <row r="683" s="2" customFormat="1" ht="16.5" customHeight="1">
      <c r="A683" s="39"/>
      <c r="B683" s="40"/>
      <c r="C683" s="205" t="s">
        <v>755</v>
      </c>
      <c r="D683" s="205" t="s">
        <v>145</v>
      </c>
      <c r="E683" s="206" t="s">
        <v>756</v>
      </c>
      <c r="F683" s="207" t="s">
        <v>757</v>
      </c>
      <c r="G683" s="208" t="s">
        <v>148</v>
      </c>
      <c r="H683" s="209">
        <v>84</v>
      </c>
      <c r="I683" s="210"/>
      <c r="J683" s="211">
        <f>ROUND(I683*H683,2)</f>
        <v>0</v>
      </c>
      <c r="K683" s="207" t="s">
        <v>149</v>
      </c>
      <c r="L683" s="45"/>
      <c r="M683" s="212" t="s">
        <v>19</v>
      </c>
      <c r="N683" s="213" t="s">
        <v>44</v>
      </c>
      <c r="O683" s="85"/>
      <c r="P683" s="214">
        <f>O683*H683</f>
        <v>0</v>
      </c>
      <c r="Q683" s="214">
        <v>0.016029999999999999</v>
      </c>
      <c r="R683" s="214">
        <f>Q683*H683</f>
        <v>1.3465199999999999</v>
      </c>
      <c r="S683" s="214">
        <v>0</v>
      </c>
      <c r="T683" s="215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16" t="s">
        <v>150</v>
      </c>
      <c r="AT683" s="216" t="s">
        <v>145</v>
      </c>
      <c r="AU683" s="216" t="s">
        <v>83</v>
      </c>
      <c r="AY683" s="18" t="s">
        <v>143</v>
      </c>
      <c r="BE683" s="217">
        <f>IF(N683="základní",J683,0)</f>
        <v>0</v>
      </c>
      <c r="BF683" s="217">
        <f>IF(N683="snížená",J683,0)</f>
        <v>0</v>
      </c>
      <c r="BG683" s="217">
        <f>IF(N683="zákl. přenesená",J683,0)</f>
        <v>0</v>
      </c>
      <c r="BH683" s="217">
        <f>IF(N683="sníž. přenesená",J683,0)</f>
        <v>0</v>
      </c>
      <c r="BI683" s="217">
        <f>IF(N683="nulová",J683,0)</f>
        <v>0</v>
      </c>
      <c r="BJ683" s="18" t="s">
        <v>81</v>
      </c>
      <c r="BK683" s="217">
        <f>ROUND(I683*H683,2)</f>
        <v>0</v>
      </c>
      <c r="BL683" s="18" t="s">
        <v>150</v>
      </c>
      <c r="BM683" s="216" t="s">
        <v>758</v>
      </c>
    </row>
    <row r="684" s="2" customFormat="1">
      <c r="A684" s="39"/>
      <c r="B684" s="40"/>
      <c r="C684" s="41"/>
      <c r="D684" s="218" t="s">
        <v>152</v>
      </c>
      <c r="E684" s="41"/>
      <c r="F684" s="219" t="s">
        <v>759</v>
      </c>
      <c r="G684" s="41"/>
      <c r="H684" s="41"/>
      <c r="I684" s="220"/>
      <c r="J684" s="41"/>
      <c r="K684" s="41"/>
      <c r="L684" s="45"/>
      <c r="M684" s="221"/>
      <c r="N684" s="222"/>
      <c r="O684" s="85"/>
      <c r="P684" s="85"/>
      <c r="Q684" s="85"/>
      <c r="R684" s="85"/>
      <c r="S684" s="85"/>
      <c r="T684" s="86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152</v>
      </c>
      <c r="AU684" s="18" t="s">
        <v>83</v>
      </c>
    </row>
    <row r="685" s="2" customFormat="1">
      <c r="A685" s="39"/>
      <c r="B685" s="40"/>
      <c r="C685" s="41"/>
      <c r="D685" s="223" t="s">
        <v>154</v>
      </c>
      <c r="E685" s="41"/>
      <c r="F685" s="224" t="s">
        <v>760</v>
      </c>
      <c r="G685" s="41"/>
      <c r="H685" s="41"/>
      <c r="I685" s="220"/>
      <c r="J685" s="41"/>
      <c r="K685" s="41"/>
      <c r="L685" s="45"/>
      <c r="M685" s="221"/>
      <c r="N685" s="222"/>
      <c r="O685" s="85"/>
      <c r="P685" s="85"/>
      <c r="Q685" s="85"/>
      <c r="R685" s="85"/>
      <c r="S685" s="85"/>
      <c r="T685" s="86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154</v>
      </c>
      <c r="AU685" s="18" t="s">
        <v>83</v>
      </c>
    </row>
    <row r="686" s="13" customFormat="1">
      <c r="A686" s="13"/>
      <c r="B686" s="225"/>
      <c r="C686" s="226"/>
      <c r="D686" s="218" t="s">
        <v>156</v>
      </c>
      <c r="E686" s="227" t="s">
        <v>19</v>
      </c>
      <c r="F686" s="228" t="s">
        <v>670</v>
      </c>
      <c r="G686" s="226"/>
      <c r="H686" s="227" t="s">
        <v>19</v>
      </c>
      <c r="I686" s="229"/>
      <c r="J686" s="226"/>
      <c r="K686" s="226"/>
      <c r="L686" s="230"/>
      <c r="M686" s="231"/>
      <c r="N686" s="232"/>
      <c r="O686" s="232"/>
      <c r="P686" s="232"/>
      <c r="Q686" s="232"/>
      <c r="R686" s="232"/>
      <c r="S686" s="232"/>
      <c r="T686" s="23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4" t="s">
        <v>156</v>
      </c>
      <c r="AU686" s="234" t="s">
        <v>83</v>
      </c>
      <c r="AV686" s="13" t="s">
        <v>81</v>
      </c>
      <c r="AW686" s="13" t="s">
        <v>35</v>
      </c>
      <c r="AX686" s="13" t="s">
        <v>73</v>
      </c>
      <c r="AY686" s="234" t="s">
        <v>143</v>
      </c>
    </row>
    <row r="687" s="13" customFormat="1">
      <c r="A687" s="13"/>
      <c r="B687" s="225"/>
      <c r="C687" s="226"/>
      <c r="D687" s="218" t="s">
        <v>156</v>
      </c>
      <c r="E687" s="227" t="s">
        <v>19</v>
      </c>
      <c r="F687" s="228" t="s">
        <v>761</v>
      </c>
      <c r="G687" s="226"/>
      <c r="H687" s="227" t="s">
        <v>19</v>
      </c>
      <c r="I687" s="229"/>
      <c r="J687" s="226"/>
      <c r="K687" s="226"/>
      <c r="L687" s="230"/>
      <c r="M687" s="231"/>
      <c r="N687" s="232"/>
      <c r="O687" s="232"/>
      <c r="P687" s="232"/>
      <c r="Q687" s="232"/>
      <c r="R687" s="232"/>
      <c r="S687" s="232"/>
      <c r="T687" s="23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4" t="s">
        <v>156</v>
      </c>
      <c r="AU687" s="234" t="s">
        <v>83</v>
      </c>
      <c r="AV687" s="13" t="s">
        <v>81</v>
      </c>
      <c r="AW687" s="13" t="s">
        <v>35</v>
      </c>
      <c r="AX687" s="13" t="s">
        <v>73</v>
      </c>
      <c r="AY687" s="234" t="s">
        <v>143</v>
      </c>
    </row>
    <row r="688" s="13" customFormat="1">
      <c r="A688" s="13"/>
      <c r="B688" s="225"/>
      <c r="C688" s="226"/>
      <c r="D688" s="218" t="s">
        <v>156</v>
      </c>
      <c r="E688" s="227" t="s">
        <v>19</v>
      </c>
      <c r="F688" s="228" t="s">
        <v>762</v>
      </c>
      <c r="G688" s="226"/>
      <c r="H688" s="227" t="s">
        <v>19</v>
      </c>
      <c r="I688" s="229"/>
      <c r="J688" s="226"/>
      <c r="K688" s="226"/>
      <c r="L688" s="230"/>
      <c r="M688" s="231"/>
      <c r="N688" s="232"/>
      <c r="O688" s="232"/>
      <c r="P688" s="232"/>
      <c r="Q688" s="232"/>
      <c r="R688" s="232"/>
      <c r="S688" s="232"/>
      <c r="T688" s="23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4" t="s">
        <v>156</v>
      </c>
      <c r="AU688" s="234" t="s">
        <v>83</v>
      </c>
      <c r="AV688" s="13" t="s">
        <v>81</v>
      </c>
      <c r="AW688" s="13" t="s">
        <v>35</v>
      </c>
      <c r="AX688" s="13" t="s">
        <v>73</v>
      </c>
      <c r="AY688" s="234" t="s">
        <v>143</v>
      </c>
    </row>
    <row r="689" s="14" customFormat="1">
      <c r="A689" s="14"/>
      <c r="B689" s="235"/>
      <c r="C689" s="236"/>
      <c r="D689" s="218" t="s">
        <v>156</v>
      </c>
      <c r="E689" s="237" t="s">
        <v>19</v>
      </c>
      <c r="F689" s="238" t="s">
        <v>763</v>
      </c>
      <c r="G689" s="236"/>
      <c r="H689" s="239">
        <v>42</v>
      </c>
      <c r="I689" s="240"/>
      <c r="J689" s="236"/>
      <c r="K689" s="236"/>
      <c r="L689" s="241"/>
      <c r="M689" s="242"/>
      <c r="N689" s="243"/>
      <c r="O689" s="243"/>
      <c r="P689" s="243"/>
      <c r="Q689" s="243"/>
      <c r="R689" s="243"/>
      <c r="S689" s="243"/>
      <c r="T689" s="244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5" t="s">
        <v>156</v>
      </c>
      <c r="AU689" s="245" t="s">
        <v>83</v>
      </c>
      <c r="AV689" s="14" t="s">
        <v>83</v>
      </c>
      <c r="AW689" s="14" t="s">
        <v>35</v>
      </c>
      <c r="AX689" s="14" t="s">
        <v>73</v>
      </c>
      <c r="AY689" s="245" t="s">
        <v>143</v>
      </c>
    </row>
    <row r="690" s="13" customFormat="1">
      <c r="A690" s="13"/>
      <c r="B690" s="225"/>
      <c r="C690" s="226"/>
      <c r="D690" s="218" t="s">
        <v>156</v>
      </c>
      <c r="E690" s="227" t="s">
        <v>19</v>
      </c>
      <c r="F690" s="228" t="s">
        <v>764</v>
      </c>
      <c r="G690" s="226"/>
      <c r="H690" s="227" t="s">
        <v>19</v>
      </c>
      <c r="I690" s="229"/>
      <c r="J690" s="226"/>
      <c r="K690" s="226"/>
      <c r="L690" s="230"/>
      <c r="M690" s="231"/>
      <c r="N690" s="232"/>
      <c r="O690" s="232"/>
      <c r="P690" s="232"/>
      <c r="Q690" s="232"/>
      <c r="R690" s="232"/>
      <c r="S690" s="232"/>
      <c r="T690" s="23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4" t="s">
        <v>156</v>
      </c>
      <c r="AU690" s="234" t="s">
        <v>83</v>
      </c>
      <c r="AV690" s="13" t="s">
        <v>81</v>
      </c>
      <c r="AW690" s="13" t="s">
        <v>35</v>
      </c>
      <c r="AX690" s="13" t="s">
        <v>73</v>
      </c>
      <c r="AY690" s="234" t="s">
        <v>143</v>
      </c>
    </row>
    <row r="691" s="14" customFormat="1">
      <c r="A691" s="14"/>
      <c r="B691" s="235"/>
      <c r="C691" s="236"/>
      <c r="D691" s="218" t="s">
        <v>156</v>
      </c>
      <c r="E691" s="237" t="s">
        <v>19</v>
      </c>
      <c r="F691" s="238" t="s">
        <v>763</v>
      </c>
      <c r="G691" s="236"/>
      <c r="H691" s="239">
        <v>42</v>
      </c>
      <c r="I691" s="240"/>
      <c r="J691" s="236"/>
      <c r="K691" s="236"/>
      <c r="L691" s="241"/>
      <c r="M691" s="242"/>
      <c r="N691" s="243"/>
      <c r="O691" s="243"/>
      <c r="P691" s="243"/>
      <c r="Q691" s="243"/>
      <c r="R691" s="243"/>
      <c r="S691" s="243"/>
      <c r="T691" s="244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5" t="s">
        <v>156</v>
      </c>
      <c r="AU691" s="245" t="s">
        <v>83</v>
      </c>
      <c r="AV691" s="14" t="s">
        <v>83</v>
      </c>
      <c r="AW691" s="14" t="s">
        <v>35</v>
      </c>
      <c r="AX691" s="14" t="s">
        <v>73</v>
      </c>
      <c r="AY691" s="245" t="s">
        <v>143</v>
      </c>
    </row>
    <row r="692" s="15" customFormat="1">
      <c r="A692" s="15"/>
      <c r="B692" s="246"/>
      <c r="C692" s="247"/>
      <c r="D692" s="218" t="s">
        <v>156</v>
      </c>
      <c r="E692" s="248" t="s">
        <v>19</v>
      </c>
      <c r="F692" s="249" t="s">
        <v>174</v>
      </c>
      <c r="G692" s="247"/>
      <c r="H692" s="250">
        <v>84</v>
      </c>
      <c r="I692" s="251"/>
      <c r="J692" s="247"/>
      <c r="K692" s="247"/>
      <c r="L692" s="252"/>
      <c r="M692" s="253"/>
      <c r="N692" s="254"/>
      <c r="O692" s="254"/>
      <c r="P692" s="254"/>
      <c r="Q692" s="254"/>
      <c r="R692" s="254"/>
      <c r="S692" s="254"/>
      <c r="T692" s="255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56" t="s">
        <v>156</v>
      </c>
      <c r="AU692" s="256" t="s">
        <v>83</v>
      </c>
      <c r="AV692" s="15" t="s">
        <v>150</v>
      </c>
      <c r="AW692" s="15" t="s">
        <v>35</v>
      </c>
      <c r="AX692" s="15" t="s">
        <v>81</v>
      </c>
      <c r="AY692" s="256" t="s">
        <v>143</v>
      </c>
    </row>
    <row r="693" s="2" customFormat="1" ht="16.5" customHeight="1">
      <c r="A693" s="39"/>
      <c r="B693" s="40"/>
      <c r="C693" s="257" t="s">
        <v>765</v>
      </c>
      <c r="D693" s="257" t="s">
        <v>468</v>
      </c>
      <c r="E693" s="258" t="s">
        <v>766</v>
      </c>
      <c r="F693" s="259" t="s">
        <v>767</v>
      </c>
      <c r="G693" s="260" t="s">
        <v>148</v>
      </c>
      <c r="H693" s="261">
        <v>84</v>
      </c>
      <c r="I693" s="262"/>
      <c r="J693" s="263">
        <f>ROUND(I693*H693,2)</f>
        <v>0</v>
      </c>
      <c r="K693" s="259" t="s">
        <v>19</v>
      </c>
      <c r="L693" s="264"/>
      <c r="M693" s="265" t="s">
        <v>19</v>
      </c>
      <c r="N693" s="266" t="s">
        <v>44</v>
      </c>
      <c r="O693" s="85"/>
      <c r="P693" s="214">
        <f>O693*H693</f>
        <v>0</v>
      </c>
      <c r="Q693" s="214">
        <v>0.13400000000000001</v>
      </c>
      <c r="R693" s="214">
        <f>Q693*H693</f>
        <v>11.256</v>
      </c>
      <c r="S693" s="214">
        <v>0</v>
      </c>
      <c r="T693" s="215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16" t="s">
        <v>210</v>
      </c>
      <c r="AT693" s="216" t="s">
        <v>468</v>
      </c>
      <c r="AU693" s="216" t="s">
        <v>83</v>
      </c>
      <c r="AY693" s="18" t="s">
        <v>143</v>
      </c>
      <c r="BE693" s="217">
        <f>IF(N693="základní",J693,0)</f>
        <v>0</v>
      </c>
      <c r="BF693" s="217">
        <f>IF(N693="snížená",J693,0)</f>
        <v>0</v>
      </c>
      <c r="BG693" s="217">
        <f>IF(N693="zákl. přenesená",J693,0)</f>
        <v>0</v>
      </c>
      <c r="BH693" s="217">
        <f>IF(N693="sníž. přenesená",J693,0)</f>
        <v>0</v>
      </c>
      <c r="BI693" s="217">
        <f>IF(N693="nulová",J693,0)</f>
        <v>0</v>
      </c>
      <c r="BJ693" s="18" t="s">
        <v>81</v>
      </c>
      <c r="BK693" s="217">
        <f>ROUND(I693*H693,2)</f>
        <v>0</v>
      </c>
      <c r="BL693" s="18" t="s">
        <v>150</v>
      </c>
      <c r="BM693" s="216" t="s">
        <v>768</v>
      </c>
    </row>
    <row r="694" s="2" customFormat="1">
      <c r="A694" s="39"/>
      <c r="B694" s="40"/>
      <c r="C694" s="41"/>
      <c r="D694" s="218" t="s">
        <v>152</v>
      </c>
      <c r="E694" s="41"/>
      <c r="F694" s="219" t="s">
        <v>767</v>
      </c>
      <c r="G694" s="41"/>
      <c r="H694" s="41"/>
      <c r="I694" s="220"/>
      <c r="J694" s="41"/>
      <c r="K694" s="41"/>
      <c r="L694" s="45"/>
      <c r="M694" s="221"/>
      <c r="N694" s="222"/>
      <c r="O694" s="85"/>
      <c r="P694" s="85"/>
      <c r="Q694" s="85"/>
      <c r="R694" s="85"/>
      <c r="S694" s="85"/>
      <c r="T694" s="86"/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T694" s="18" t="s">
        <v>152</v>
      </c>
      <c r="AU694" s="18" t="s">
        <v>83</v>
      </c>
    </row>
    <row r="695" s="2" customFormat="1" ht="16.5" customHeight="1">
      <c r="A695" s="39"/>
      <c r="B695" s="40"/>
      <c r="C695" s="205" t="s">
        <v>769</v>
      </c>
      <c r="D695" s="205" t="s">
        <v>145</v>
      </c>
      <c r="E695" s="206" t="s">
        <v>770</v>
      </c>
      <c r="F695" s="207" t="s">
        <v>771</v>
      </c>
      <c r="G695" s="208" t="s">
        <v>315</v>
      </c>
      <c r="H695" s="209">
        <v>2</v>
      </c>
      <c r="I695" s="210"/>
      <c r="J695" s="211">
        <f>ROUND(I695*H695,2)</f>
        <v>0</v>
      </c>
      <c r="K695" s="207" t="s">
        <v>149</v>
      </c>
      <c r="L695" s="45"/>
      <c r="M695" s="212" t="s">
        <v>19</v>
      </c>
      <c r="N695" s="213" t="s">
        <v>44</v>
      </c>
      <c r="O695" s="85"/>
      <c r="P695" s="214">
        <f>O695*H695</f>
        <v>0</v>
      </c>
      <c r="Q695" s="214">
        <v>1.7535000000000001</v>
      </c>
      <c r="R695" s="214">
        <f>Q695*H695</f>
        <v>3.5070000000000001</v>
      </c>
      <c r="S695" s="214">
        <v>0</v>
      </c>
      <c r="T695" s="215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16" t="s">
        <v>150</v>
      </c>
      <c r="AT695" s="216" t="s">
        <v>145</v>
      </c>
      <c r="AU695" s="216" t="s">
        <v>83</v>
      </c>
      <c r="AY695" s="18" t="s">
        <v>143</v>
      </c>
      <c r="BE695" s="217">
        <f>IF(N695="základní",J695,0)</f>
        <v>0</v>
      </c>
      <c r="BF695" s="217">
        <f>IF(N695="snížená",J695,0)</f>
        <v>0</v>
      </c>
      <c r="BG695" s="217">
        <f>IF(N695="zákl. přenesená",J695,0)</f>
        <v>0</v>
      </c>
      <c r="BH695" s="217">
        <f>IF(N695="sníž. přenesená",J695,0)</f>
        <v>0</v>
      </c>
      <c r="BI695" s="217">
        <f>IF(N695="nulová",J695,0)</f>
        <v>0</v>
      </c>
      <c r="BJ695" s="18" t="s">
        <v>81</v>
      </c>
      <c r="BK695" s="217">
        <f>ROUND(I695*H695,2)</f>
        <v>0</v>
      </c>
      <c r="BL695" s="18" t="s">
        <v>150</v>
      </c>
      <c r="BM695" s="216" t="s">
        <v>772</v>
      </c>
    </row>
    <row r="696" s="2" customFormat="1">
      <c r="A696" s="39"/>
      <c r="B696" s="40"/>
      <c r="C696" s="41"/>
      <c r="D696" s="218" t="s">
        <v>152</v>
      </c>
      <c r="E696" s="41"/>
      <c r="F696" s="219" t="s">
        <v>773</v>
      </c>
      <c r="G696" s="41"/>
      <c r="H696" s="41"/>
      <c r="I696" s="220"/>
      <c r="J696" s="41"/>
      <c r="K696" s="41"/>
      <c r="L696" s="45"/>
      <c r="M696" s="221"/>
      <c r="N696" s="222"/>
      <c r="O696" s="85"/>
      <c r="P696" s="85"/>
      <c r="Q696" s="85"/>
      <c r="R696" s="85"/>
      <c r="S696" s="85"/>
      <c r="T696" s="86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T696" s="18" t="s">
        <v>152</v>
      </c>
      <c r="AU696" s="18" t="s">
        <v>83</v>
      </c>
    </row>
    <row r="697" s="2" customFormat="1">
      <c r="A697" s="39"/>
      <c r="B697" s="40"/>
      <c r="C697" s="41"/>
      <c r="D697" s="223" t="s">
        <v>154</v>
      </c>
      <c r="E697" s="41"/>
      <c r="F697" s="224" t="s">
        <v>774</v>
      </c>
      <c r="G697" s="41"/>
      <c r="H697" s="41"/>
      <c r="I697" s="220"/>
      <c r="J697" s="41"/>
      <c r="K697" s="41"/>
      <c r="L697" s="45"/>
      <c r="M697" s="221"/>
      <c r="N697" s="222"/>
      <c r="O697" s="85"/>
      <c r="P697" s="85"/>
      <c r="Q697" s="85"/>
      <c r="R697" s="85"/>
      <c r="S697" s="85"/>
      <c r="T697" s="86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T697" s="18" t="s">
        <v>154</v>
      </c>
      <c r="AU697" s="18" t="s">
        <v>83</v>
      </c>
    </row>
    <row r="698" s="13" customFormat="1">
      <c r="A698" s="13"/>
      <c r="B698" s="225"/>
      <c r="C698" s="226"/>
      <c r="D698" s="218" t="s">
        <v>156</v>
      </c>
      <c r="E698" s="227" t="s">
        <v>19</v>
      </c>
      <c r="F698" s="228" t="s">
        <v>670</v>
      </c>
      <c r="G698" s="226"/>
      <c r="H698" s="227" t="s">
        <v>19</v>
      </c>
      <c r="I698" s="229"/>
      <c r="J698" s="226"/>
      <c r="K698" s="226"/>
      <c r="L698" s="230"/>
      <c r="M698" s="231"/>
      <c r="N698" s="232"/>
      <c r="O698" s="232"/>
      <c r="P698" s="232"/>
      <c r="Q698" s="232"/>
      <c r="R698" s="232"/>
      <c r="S698" s="232"/>
      <c r="T698" s="233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4" t="s">
        <v>156</v>
      </c>
      <c r="AU698" s="234" t="s">
        <v>83</v>
      </c>
      <c r="AV698" s="13" t="s">
        <v>81</v>
      </c>
      <c r="AW698" s="13" t="s">
        <v>35</v>
      </c>
      <c r="AX698" s="13" t="s">
        <v>73</v>
      </c>
      <c r="AY698" s="234" t="s">
        <v>143</v>
      </c>
    </row>
    <row r="699" s="13" customFormat="1">
      <c r="A699" s="13"/>
      <c r="B699" s="225"/>
      <c r="C699" s="226"/>
      <c r="D699" s="218" t="s">
        <v>156</v>
      </c>
      <c r="E699" s="227" t="s">
        <v>19</v>
      </c>
      <c r="F699" s="228" t="s">
        <v>775</v>
      </c>
      <c r="G699" s="226"/>
      <c r="H699" s="227" t="s">
        <v>19</v>
      </c>
      <c r="I699" s="229"/>
      <c r="J699" s="226"/>
      <c r="K699" s="226"/>
      <c r="L699" s="230"/>
      <c r="M699" s="231"/>
      <c r="N699" s="232"/>
      <c r="O699" s="232"/>
      <c r="P699" s="232"/>
      <c r="Q699" s="232"/>
      <c r="R699" s="232"/>
      <c r="S699" s="232"/>
      <c r="T699" s="23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4" t="s">
        <v>156</v>
      </c>
      <c r="AU699" s="234" t="s">
        <v>83</v>
      </c>
      <c r="AV699" s="13" t="s">
        <v>81</v>
      </c>
      <c r="AW699" s="13" t="s">
        <v>35</v>
      </c>
      <c r="AX699" s="13" t="s">
        <v>73</v>
      </c>
      <c r="AY699" s="234" t="s">
        <v>143</v>
      </c>
    </row>
    <row r="700" s="14" customFormat="1">
      <c r="A700" s="14"/>
      <c r="B700" s="235"/>
      <c r="C700" s="236"/>
      <c r="D700" s="218" t="s">
        <v>156</v>
      </c>
      <c r="E700" s="237" t="s">
        <v>19</v>
      </c>
      <c r="F700" s="238" t="s">
        <v>83</v>
      </c>
      <c r="G700" s="236"/>
      <c r="H700" s="239">
        <v>2</v>
      </c>
      <c r="I700" s="240"/>
      <c r="J700" s="236"/>
      <c r="K700" s="236"/>
      <c r="L700" s="241"/>
      <c r="M700" s="242"/>
      <c r="N700" s="243"/>
      <c r="O700" s="243"/>
      <c r="P700" s="243"/>
      <c r="Q700" s="243"/>
      <c r="R700" s="243"/>
      <c r="S700" s="243"/>
      <c r="T700" s="244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5" t="s">
        <v>156</v>
      </c>
      <c r="AU700" s="245" t="s">
        <v>83</v>
      </c>
      <c r="AV700" s="14" t="s">
        <v>83</v>
      </c>
      <c r="AW700" s="14" t="s">
        <v>35</v>
      </c>
      <c r="AX700" s="14" t="s">
        <v>81</v>
      </c>
      <c r="AY700" s="245" t="s">
        <v>143</v>
      </c>
    </row>
    <row r="701" s="2" customFormat="1" ht="24.15" customHeight="1">
      <c r="A701" s="39"/>
      <c r="B701" s="40"/>
      <c r="C701" s="205" t="s">
        <v>776</v>
      </c>
      <c r="D701" s="205" t="s">
        <v>145</v>
      </c>
      <c r="E701" s="206" t="s">
        <v>777</v>
      </c>
      <c r="F701" s="207" t="s">
        <v>778</v>
      </c>
      <c r="G701" s="208" t="s">
        <v>148</v>
      </c>
      <c r="H701" s="209">
        <v>6457</v>
      </c>
      <c r="I701" s="210"/>
      <c r="J701" s="211">
        <f>ROUND(I701*H701,2)</f>
        <v>0</v>
      </c>
      <c r="K701" s="207" t="s">
        <v>149</v>
      </c>
      <c r="L701" s="45"/>
      <c r="M701" s="212" t="s">
        <v>19</v>
      </c>
      <c r="N701" s="213" t="s">
        <v>44</v>
      </c>
      <c r="O701" s="85"/>
      <c r="P701" s="214">
        <f>O701*H701</f>
        <v>0</v>
      </c>
      <c r="Q701" s="214">
        <v>0</v>
      </c>
      <c r="R701" s="214">
        <f>Q701*H701</f>
        <v>0</v>
      </c>
      <c r="S701" s="214">
        <v>0</v>
      </c>
      <c r="T701" s="215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16" t="s">
        <v>150</v>
      </c>
      <c r="AT701" s="216" t="s">
        <v>145</v>
      </c>
      <c r="AU701" s="216" t="s">
        <v>83</v>
      </c>
      <c r="AY701" s="18" t="s">
        <v>143</v>
      </c>
      <c r="BE701" s="217">
        <f>IF(N701="základní",J701,0)</f>
        <v>0</v>
      </c>
      <c r="BF701" s="217">
        <f>IF(N701="snížená",J701,0)</f>
        <v>0</v>
      </c>
      <c r="BG701" s="217">
        <f>IF(N701="zákl. přenesená",J701,0)</f>
        <v>0</v>
      </c>
      <c r="BH701" s="217">
        <f>IF(N701="sníž. přenesená",J701,0)</f>
        <v>0</v>
      </c>
      <c r="BI701" s="217">
        <f>IF(N701="nulová",J701,0)</f>
        <v>0</v>
      </c>
      <c r="BJ701" s="18" t="s">
        <v>81</v>
      </c>
      <c r="BK701" s="217">
        <f>ROUND(I701*H701,2)</f>
        <v>0</v>
      </c>
      <c r="BL701" s="18" t="s">
        <v>150</v>
      </c>
      <c r="BM701" s="216" t="s">
        <v>779</v>
      </c>
    </row>
    <row r="702" s="2" customFormat="1">
      <c r="A702" s="39"/>
      <c r="B702" s="40"/>
      <c r="C702" s="41"/>
      <c r="D702" s="218" t="s">
        <v>152</v>
      </c>
      <c r="E702" s="41"/>
      <c r="F702" s="219" t="s">
        <v>780</v>
      </c>
      <c r="G702" s="41"/>
      <c r="H702" s="41"/>
      <c r="I702" s="220"/>
      <c r="J702" s="41"/>
      <c r="K702" s="41"/>
      <c r="L702" s="45"/>
      <c r="M702" s="221"/>
      <c r="N702" s="222"/>
      <c r="O702" s="85"/>
      <c r="P702" s="85"/>
      <c r="Q702" s="85"/>
      <c r="R702" s="85"/>
      <c r="S702" s="85"/>
      <c r="T702" s="86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152</v>
      </c>
      <c r="AU702" s="18" t="s">
        <v>83</v>
      </c>
    </row>
    <row r="703" s="2" customFormat="1">
      <c r="A703" s="39"/>
      <c r="B703" s="40"/>
      <c r="C703" s="41"/>
      <c r="D703" s="223" t="s">
        <v>154</v>
      </c>
      <c r="E703" s="41"/>
      <c r="F703" s="224" t="s">
        <v>781</v>
      </c>
      <c r="G703" s="41"/>
      <c r="H703" s="41"/>
      <c r="I703" s="220"/>
      <c r="J703" s="41"/>
      <c r="K703" s="41"/>
      <c r="L703" s="45"/>
      <c r="M703" s="221"/>
      <c r="N703" s="222"/>
      <c r="O703" s="85"/>
      <c r="P703" s="85"/>
      <c r="Q703" s="85"/>
      <c r="R703" s="85"/>
      <c r="S703" s="85"/>
      <c r="T703" s="86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154</v>
      </c>
      <c r="AU703" s="18" t="s">
        <v>83</v>
      </c>
    </row>
    <row r="704" s="13" customFormat="1">
      <c r="A704" s="13"/>
      <c r="B704" s="225"/>
      <c r="C704" s="226"/>
      <c r="D704" s="218" t="s">
        <v>156</v>
      </c>
      <c r="E704" s="227" t="s">
        <v>19</v>
      </c>
      <c r="F704" s="228" t="s">
        <v>157</v>
      </c>
      <c r="G704" s="226"/>
      <c r="H704" s="227" t="s">
        <v>19</v>
      </c>
      <c r="I704" s="229"/>
      <c r="J704" s="226"/>
      <c r="K704" s="226"/>
      <c r="L704" s="230"/>
      <c r="M704" s="231"/>
      <c r="N704" s="232"/>
      <c r="O704" s="232"/>
      <c r="P704" s="232"/>
      <c r="Q704" s="232"/>
      <c r="R704" s="232"/>
      <c r="S704" s="232"/>
      <c r="T704" s="233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4" t="s">
        <v>156</v>
      </c>
      <c r="AU704" s="234" t="s">
        <v>83</v>
      </c>
      <c r="AV704" s="13" t="s">
        <v>81</v>
      </c>
      <c r="AW704" s="13" t="s">
        <v>35</v>
      </c>
      <c r="AX704" s="13" t="s">
        <v>73</v>
      </c>
      <c r="AY704" s="234" t="s">
        <v>143</v>
      </c>
    </row>
    <row r="705" s="13" customFormat="1">
      <c r="A705" s="13"/>
      <c r="B705" s="225"/>
      <c r="C705" s="226"/>
      <c r="D705" s="218" t="s">
        <v>156</v>
      </c>
      <c r="E705" s="227" t="s">
        <v>19</v>
      </c>
      <c r="F705" s="228" t="s">
        <v>782</v>
      </c>
      <c r="G705" s="226"/>
      <c r="H705" s="227" t="s">
        <v>19</v>
      </c>
      <c r="I705" s="229"/>
      <c r="J705" s="226"/>
      <c r="K705" s="226"/>
      <c r="L705" s="230"/>
      <c r="M705" s="231"/>
      <c r="N705" s="232"/>
      <c r="O705" s="232"/>
      <c r="P705" s="232"/>
      <c r="Q705" s="232"/>
      <c r="R705" s="232"/>
      <c r="S705" s="232"/>
      <c r="T705" s="233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4" t="s">
        <v>156</v>
      </c>
      <c r="AU705" s="234" t="s">
        <v>83</v>
      </c>
      <c r="AV705" s="13" t="s">
        <v>81</v>
      </c>
      <c r="AW705" s="13" t="s">
        <v>35</v>
      </c>
      <c r="AX705" s="13" t="s">
        <v>73</v>
      </c>
      <c r="AY705" s="234" t="s">
        <v>143</v>
      </c>
    </row>
    <row r="706" s="13" customFormat="1">
      <c r="A706" s="13"/>
      <c r="B706" s="225"/>
      <c r="C706" s="226"/>
      <c r="D706" s="218" t="s">
        <v>156</v>
      </c>
      <c r="E706" s="227" t="s">
        <v>19</v>
      </c>
      <c r="F706" s="228" t="s">
        <v>783</v>
      </c>
      <c r="G706" s="226"/>
      <c r="H706" s="227" t="s">
        <v>19</v>
      </c>
      <c r="I706" s="229"/>
      <c r="J706" s="226"/>
      <c r="K706" s="226"/>
      <c r="L706" s="230"/>
      <c r="M706" s="231"/>
      <c r="N706" s="232"/>
      <c r="O706" s="232"/>
      <c r="P706" s="232"/>
      <c r="Q706" s="232"/>
      <c r="R706" s="232"/>
      <c r="S706" s="232"/>
      <c r="T706" s="233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4" t="s">
        <v>156</v>
      </c>
      <c r="AU706" s="234" t="s">
        <v>83</v>
      </c>
      <c r="AV706" s="13" t="s">
        <v>81</v>
      </c>
      <c r="AW706" s="13" t="s">
        <v>35</v>
      </c>
      <c r="AX706" s="13" t="s">
        <v>73</v>
      </c>
      <c r="AY706" s="234" t="s">
        <v>143</v>
      </c>
    </row>
    <row r="707" s="14" customFormat="1">
      <c r="A707" s="14"/>
      <c r="B707" s="235"/>
      <c r="C707" s="236"/>
      <c r="D707" s="218" t="s">
        <v>156</v>
      </c>
      <c r="E707" s="237" t="s">
        <v>19</v>
      </c>
      <c r="F707" s="238" t="s">
        <v>784</v>
      </c>
      <c r="G707" s="236"/>
      <c r="H707" s="239">
        <v>6245</v>
      </c>
      <c r="I707" s="240"/>
      <c r="J707" s="236"/>
      <c r="K707" s="236"/>
      <c r="L707" s="241"/>
      <c r="M707" s="242"/>
      <c r="N707" s="243"/>
      <c r="O707" s="243"/>
      <c r="P707" s="243"/>
      <c r="Q707" s="243"/>
      <c r="R707" s="243"/>
      <c r="S707" s="243"/>
      <c r="T707" s="244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5" t="s">
        <v>156</v>
      </c>
      <c r="AU707" s="245" t="s">
        <v>83</v>
      </c>
      <c r="AV707" s="14" t="s">
        <v>83</v>
      </c>
      <c r="AW707" s="14" t="s">
        <v>35</v>
      </c>
      <c r="AX707" s="14" t="s">
        <v>73</v>
      </c>
      <c r="AY707" s="245" t="s">
        <v>143</v>
      </c>
    </row>
    <row r="708" s="13" customFormat="1">
      <c r="A708" s="13"/>
      <c r="B708" s="225"/>
      <c r="C708" s="226"/>
      <c r="D708" s="218" t="s">
        <v>156</v>
      </c>
      <c r="E708" s="227" t="s">
        <v>19</v>
      </c>
      <c r="F708" s="228" t="s">
        <v>529</v>
      </c>
      <c r="G708" s="226"/>
      <c r="H708" s="227" t="s">
        <v>19</v>
      </c>
      <c r="I708" s="229"/>
      <c r="J708" s="226"/>
      <c r="K708" s="226"/>
      <c r="L708" s="230"/>
      <c r="M708" s="231"/>
      <c r="N708" s="232"/>
      <c r="O708" s="232"/>
      <c r="P708" s="232"/>
      <c r="Q708" s="232"/>
      <c r="R708" s="232"/>
      <c r="S708" s="232"/>
      <c r="T708" s="23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4" t="s">
        <v>156</v>
      </c>
      <c r="AU708" s="234" t="s">
        <v>83</v>
      </c>
      <c r="AV708" s="13" t="s">
        <v>81</v>
      </c>
      <c r="AW708" s="13" t="s">
        <v>35</v>
      </c>
      <c r="AX708" s="13" t="s">
        <v>73</v>
      </c>
      <c r="AY708" s="234" t="s">
        <v>143</v>
      </c>
    </row>
    <row r="709" s="13" customFormat="1">
      <c r="A709" s="13"/>
      <c r="B709" s="225"/>
      <c r="C709" s="226"/>
      <c r="D709" s="218" t="s">
        <v>156</v>
      </c>
      <c r="E709" s="227" t="s">
        <v>19</v>
      </c>
      <c r="F709" s="228" t="s">
        <v>530</v>
      </c>
      <c r="G709" s="226"/>
      <c r="H709" s="227" t="s">
        <v>19</v>
      </c>
      <c r="I709" s="229"/>
      <c r="J709" s="226"/>
      <c r="K709" s="226"/>
      <c r="L709" s="230"/>
      <c r="M709" s="231"/>
      <c r="N709" s="232"/>
      <c r="O709" s="232"/>
      <c r="P709" s="232"/>
      <c r="Q709" s="232"/>
      <c r="R709" s="232"/>
      <c r="S709" s="232"/>
      <c r="T709" s="23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4" t="s">
        <v>156</v>
      </c>
      <c r="AU709" s="234" t="s">
        <v>83</v>
      </c>
      <c r="AV709" s="13" t="s">
        <v>81</v>
      </c>
      <c r="AW709" s="13" t="s">
        <v>35</v>
      </c>
      <c r="AX709" s="13" t="s">
        <v>73</v>
      </c>
      <c r="AY709" s="234" t="s">
        <v>143</v>
      </c>
    </row>
    <row r="710" s="14" customFormat="1">
      <c r="A710" s="14"/>
      <c r="B710" s="235"/>
      <c r="C710" s="236"/>
      <c r="D710" s="218" t="s">
        <v>156</v>
      </c>
      <c r="E710" s="237" t="s">
        <v>19</v>
      </c>
      <c r="F710" s="238" t="s">
        <v>521</v>
      </c>
      <c r="G710" s="236"/>
      <c r="H710" s="239">
        <v>47</v>
      </c>
      <c r="I710" s="240"/>
      <c r="J710" s="236"/>
      <c r="K710" s="236"/>
      <c r="L710" s="241"/>
      <c r="M710" s="242"/>
      <c r="N710" s="243"/>
      <c r="O710" s="243"/>
      <c r="P710" s="243"/>
      <c r="Q710" s="243"/>
      <c r="R710" s="243"/>
      <c r="S710" s="243"/>
      <c r="T710" s="244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45" t="s">
        <v>156</v>
      </c>
      <c r="AU710" s="245" t="s">
        <v>83</v>
      </c>
      <c r="AV710" s="14" t="s">
        <v>83</v>
      </c>
      <c r="AW710" s="14" t="s">
        <v>35</v>
      </c>
      <c r="AX710" s="14" t="s">
        <v>73</v>
      </c>
      <c r="AY710" s="245" t="s">
        <v>143</v>
      </c>
    </row>
    <row r="711" s="13" customFormat="1">
      <c r="A711" s="13"/>
      <c r="B711" s="225"/>
      <c r="C711" s="226"/>
      <c r="D711" s="218" t="s">
        <v>156</v>
      </c>
      <c r="E711" s="227" t="s">
        <v>19</v>
      </c>
      <c r="F711" s="228" t="s">
        <v>531</v>
      </c>
      <c r="G711" s="226"/>
      <c r="H711" s="227" t="s">
        <v>19</v>
      </c>
      <c r="I711" s="229"/>
      <c r="J711" s="226"/>
      <c r="K711" s="226"/>
      <c r="L711" s="230"/>
      <c r="M711" s="231"/>
      <c r="N711" s="232"/>
      <c r="O711" s="232"/>
      <c r="P711" s="232"/>
      <c r="Q711" s="232"/>
      <c r="R711" s="232"/>
      <c r="S711" s="232"/>
      <c r="T711" s="23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4" t="s">
        <v>156</v>
      </c>
      <c r="AU711" s="234" t="s">
        <v>83</v>
      </c>
      <c r="AV711" s="13" t="s">
        <v>81</v>
      </c>
      <c r="AW711" s="13" t="s">
        <v>35</v>
      </c>
      <c r="AX711" s="13" t="s">
        <v>73</v>
      </c>
      <c r="AY711" s="234" t="s">
        <v>143</v>
      </c>
    </row>
    <row r="712" s="14" customFormat="1">
      <c r="A712" s="14"/>
      <c r="B712" s="235"/>
      <c r="C712" s="236"/>
      <c r="D712" s="218" t="s">
        <v>156</v>
      </c>
      <c r="E712" s="237" t="s">
        <v>19</v>
      </c>
      <c r="F712" s="238" t="s">
        <v>532</v>
      </c>
      <c r="G712" s="236"/>
      <c r="H712" s="239">
        <v>35</v>
      </c>
      <c r="I712" s="240"/>
      <c r="J712" s="236"/>
      <c r="K712" s="236"/>
      <c r="L712" s="241"/>
      <c r="M712" s="242"/>
      <c r="N712" s="243"/>
      <c r="O712" s="243"/>
      <c r="P712" s="243"/>
      <c r="Q712" s="243"/>
      <c r="R712" s="243"/>
      <c r="S712" s="243"/>
      <c r="T712" s="244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45" t="s">
        <v>156</v>
      </c>
      <c r="AU712" s="245" t="s">
        <v>83</v>
      </c>
      <c r="AV712" s="14" t="s">
        <v>83</v>
      </c>
      <c r="AW712" s="14" t="s">
        <v>35</v>
      </c>
      <c r="AX712" s="14" t="s">
        <v>73</v>
      </c>
      <c r="AY712" s="245" t="s">
        <v>143</v>
      </c>
    </row>
    <row r="713" s="13" customFormat="1">
      <c r="A713" s="13"/>
      <c r="B713" s="225"/>
      <c r="C713" s="226"/>
      <c r="D713" s="218" t="s">
        <v>156</v>
      </c>
      <c r="E713" s="227" t="s">
        <v>19</v>
      </c>
      <c r="F713" s="228" t="s">
        <v>533</v>
      </c>
      <c r="G713" s="226"/>
      <c r="H713" s="227" t="s">
        <v>19</v>
      </c>
      <c r="I713" s="229"/>
      <c r="J713" s="226"/>
      <c r="K713" s="226"/>
      <c r="L713" s="230"/>
      <c r="M713" s="231"/>
      <c r="N713" s="232"/>
      <c r="O713" s="232"/>
      <c r="P713" s="232"/>
      <c r="Q713" s="232"/>
      <c r="R713" s="232"/>
      <c r="S713" s="232"/>
      <c r="T713" s="23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4" t="s">
        <v>156</v>
      </c>
      <c r="AU713" s="234" t="s">
        <v>83</v>
      </c>
      <c r="AV713" s="13" t="s">
        <v>81</v>
      </c>
      <c r="AW713" s="13" t="s">
        <v>35</v>
      </c>
      <c r="AX713" s="13" t="s">
        <v>73</v>
      </c>
      <c r="AY713" s="234" t="s">
        <v>143</v>
      </c>
    </row>
    <row r="714" s="14" customFormat="1">
      <c r="A714" s="14"/>
      <c r="B714" s="235"/>
      <c r="C714" s="236"/>
      <c r="D714" s="218" t="s">
        <v>156</v>
      </c>
      <c r="E714" s="237" t="s">
        <v>19</v>
      </c>
      <c r="F714" s="238" t="s">
        <v>532</v>
      </c>
      <c r="G714" s="236"/>
      <c r="H714" s="239">
        <v>35</v>
      </c>
      <c r="I714" s="240"/>
      <c r="J714" s="236"/>
      <c r="K714" s="236"/>
      <c r="L714" s="241"/>
      <c r="M714" s="242"/>
      <c r="N714" s="243"/>
      <c r="O714" s="243"/>
      <c r="P714" s="243"/>
      <c r="Q714" s="243"/>
      <c r="R714" s="243"/>
      <c r="S714" s="243"/>
      <c r="T714" s="244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5" t="s">
        <v>156</v>
      </c>
      <c r="AU714" s="245" t="s">
        <v>83</v>
      </c>
      <c r="AV714" s="14" t="s">
        <v>83</v>
      </c>
      <c r="AW714" s="14" t="s">
        <v>35</v>
      </c>
      <c r="AX714" s="14" t="s">
        <v>73</v>
      </c>
      <c r="AY714" s="245" t="s">
        <v>143</v>
      </c>
    </row>
    <row r="715" s="13" customFormat="1">
      <c r="A715" s="13"/>
      <c r="B715" s="225"/>
      <c r="C715" s="226"/>
      <c r="D715" s="218" t="s">
        <v>156</v>
      </c>
      <c r="E715" s="227" t="s">
        <v>19</v>
      </c>
      <c r="F715" s="228" t="s">
        <v>534</v>
      </c>
      <c r="G715" s="226"/>
      <c r="H715" s="227" t="s">
        <v>19</v>
      </c>
      <c r="I715" s="229"/>
      <c r="J715" s="226"/>
      <c r="K715" s="226"/>
      <c r="L715" s="230"/>
      <c r="M715" s="231"/>
      <c r="N715" s="232"/>
      <c r="O715" s="232"/>
      <c r="P715" s="232"/>
      <c r="Q715" s="232"/>
      <c r="R715" s="232"/>
      <c r="S715" s="232"/>
      <c r="T715" s="233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4" t="s">
        <v>156</v>
      </c>
      <c r="AU715" s="234" t="s">
        <v>83</v>
      </c>
      <c r="AV715" s="13" t="s">
        <v>81</v>
      </c>
      <c r="AW715" s="13" t="s">
        <v>35</v>
      </c>
      <c r="AX715" s="13" t="s">
        <v>73</v>
      </c>
      <c r="AY715" s="234" t="s">
        <v>143</v>
      </c>
    </row>
    <row r="716" s="14" customFormat="1">
      <c r="A716" s="14"/>
      <c r="B716" s="235"/>
      <c r="C716" s="236"/>
      <c r="D716" s="218" t="s">
        <v>156</v>
      </c>
      <c r="E716" s="237" t="s">
        <v>19</v>
      </c>
      <c r="F716" s="238" t="s">
        <v>535</v>
      </c>
      <c r="G716" s="236"/>
      <c r="H716" s="239">
        <v>85</v>
      </c>
      <c r="I716" s="240"/>
      <c r="J716" s="236"/>
      <c r="K716" s="236"/>
      <c r="L716" s="241"/>
      <c r="M716" s="242"/>
      <c r="N716" s="243"/>
      <c r="O716" s="243"/>
      <c r="P716" s="243"/>
      <c r="Q716" s="243"/>
      <c r="R716" s="243"/>
      <c r="S716" s="243"/>
      <c r="T716" s="244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45" t="s">
        <v>156</v>
      </c>
      <c r="AU716" s="245" t="s">
        <v>83</v>
      </c>
      <c r="AV716" s="14" t="s">
        <v>83</v>
      </c>
      <c r="AW716" s="14" t="s">
        <v>35</v>
      </c>
      <c r="AX716" s="14" t="s">
        <v>73</v>
      </c>
      <c r="AY716" s="245" t="s">
        <v>143</v>
      </c>
    </row>
    <row r="717" s="13" customFormat="1">
      <c r="A717" s="13"/>
      <c r="B717" s="225"/>
      <c r="C717" s="226"/>
      <c r="D717" s="218" t="s">
        <v>156</v>
      </c>
      <c r="E717" s="227" t="s">
        <v>19</v>
      </c>
      <c r="F717" s="228" t="s">
        <v>536</v>
      </c>
      <c r="G717" s="226"/>
      <c r="H717" s="227" t="s">
        <v>19</v>
      </c>
      <c r="I717" s="229"/>
      <c r="J717" s="226"/>
      <c r="K717" s="226"/>
      <c r="L717" s="230"/>
      <c r="M717" s="231"/>
      <c r="N717" s="232"/>
      <c r="O717" s="232"/>
      <c r="P717" s="232"/>
      <c r="Q717" s="232"/>
      <c r="R717" s="232"/>
      <c r="S717" s="232"/>
      <c r="T717" s="233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4" t="s">
        <v>156</v>
      </c>
      <c r="AU717" s="234" t="s">
        <v>83</v>
      </c>
      <c r="AV717" s="13" t="s">
        <v>81</v>
      </c>
      <c r="AW717" s="13" t="s">
        <v>35</v>
      </c>
      <c r="AX717" s="13" t="s">
        <v>73</v>
      </c>
      <c r="AY717" s="234" t="s">
        <v>143</v>
      </c>
    </row>
    <row r="718" s="14" customFormat="1">
      <c r="A718" s="14"/>
      <c r="B718" s="235"/>
      <c r="C718" s="236"/>
      <c r="D718" s="218" t="s">
        <v>156</v>
      </c>
      <c r="E718" s="237" t="s">
        <v>19</v>
      </c>
      <c r="F718" s="238" t="s">
        <v>537</v>
      </c>
      <c r="G718" s="236"/>
      <c r="H718" s="239">
        <v>10</v>
      </c>
      <c r="I718" s="240"/>
      <c r="J718" s="236"/>
      <c r="K718" s="236"/>
      <c r="L718" s="241"/>
      <c r="M718" s="242"/>
      <c r="N718" s="243"/>
      <c r="O718" s="243"/>
      <c r="P718" s="243"/>
      <c r="Q718" s="243"/>
      <c r="R718" s="243"/>
      <c r="S718" s="243"/>
      <c r="T718" s="244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5" t="s">
        <v>156</v>
      </c>
      <c r="AU718" s="245" t="s">
        <v>83</v>
      </c>
      <c r="AV718" s="14" t="s">
        <v>83</v>
      </c>
      <c r="AW718" s="14" t="s">
        <v>35</v>
      </c>
      <c r="AX718" s="14" t="s">
        <v>73</v>
      </c>
      <c r="AY718" s="245" t="s">
        <v>143</v>
      </c>
    </row>
    <row r="719" s="15" customFormat="1">
      <c r="A719" s="15"/>
      <c r="B719" s="246"/>
      <c r="C719" s="247"/>
      <c r="D719" s="218" t="s">
        <v>156</v>
      </c>
      <c r="E719" s="248" t="s">
        <v>19</v>
      </c>
      <c r="F719" s="249" t="s">
        <v>174</v>
      </c>
      <c r="G719" s="247"/>
      <c r="H719" s="250">
        <v>6457</v>
      </c>
      <c r="I719" s="251"/>
      <c r="J719" s="247"/>
      <c r="K719" s="247"/>
      <c r="L719" s="252"/>
      <c r="M719" s="253"/>
      <c r="N719" s="254"/>
      <c r="O719" s="254"/>
      <c r="P719" s="254"/>
      <c r="Q719" s="254"/>
      <c r="R719" s="254"/>
      <c r="S719" s="254"/>
      <c r="T719" s="255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T719" s="256" t="s">
        <v>156</v>
      </c>
      <c r="AU719" s="256" t="s">
        <v>83</v>
      </c>
      <c r="AV719" s="15" t="s">
        <v>150</v>
      </c>
      <c r="AW719" s="15" t="s">
        <v>35</v>
      </c>
      <c r="AX719" s="15" t="s">
        <v>81</v>
      </c>
      <c r="AY719" s="256" t="s">
        <v>143</v>
      </c>
    </row>
    <row r="720" s="12" customFormat="1" ht="20.88" customHeight="1">
      <c r="A720" s="12"/>
      <c r="B720" s="189"/>
      <c r="C720" s="190"/>
      <c r="D720" s="191" t="s">
        <v>72</v>
      </c>
      <c r="E720" s="203" t="s">
        <v>191</v>
      </c>
      <c r="F720" s="203" t="s">
        <v>785</v>
      </c>
      <c r="G720" s="190"/>
      <c r="H720" s="190"/>
      <c r="I720" s="193"/>
      <c r="J720" s="204">
        <f>BK720</f>
        <v>0</v>
      </c>
      <c r="K720" s="190"/>
      <c r="L720" s="195"/>
      <c r="M720" s="196"/>
      <c r="N720" s="197"/>
      <c r="O720" s="197"/>
      <c r="P720" s="198">
        <f>SUM(P721:P878)</f>
        <v>0</v>
      </c>
      <c r="Q720" s="197"/>
      <c r="R720" s="198">
        <f>SUM(R721:R878)</f>
        <v>8051.8079399999988</v>
      </c>
      <c r="S720" s="197"/>
      <c r="T720" s="199">
        <f>SUM(T721:T878)</f>
        <v>0</v>
      </c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R720" s="200" t="s">
        <v>81</v>
      </c>
      <c r="AT720" s="201" t="s">
        <v>72</v>
      </c>
      <c r="AU720" s="201" t="s">
        <v>83</v>
      </c>
      <c r="AY720" s="200" t="s">
        <v>143</v>
      </c>
      <c r="BK720" s="202">
        <f>SUM(BK721:BK878)</f>
        <v>0</v>
      </c>
    </row>
    <row r="721" s="2" customFormat="1" ht="16.5" customHeight="1">
      <c r="A721" s="39"/>
      <c r="B721" s="40"/>
      <c r="C721" s="257" t="s">
        <v>786</v>
      </c>
      <c r="D721" s="257" t="s">
        <v>468</v>
      </c>
      <c r="E721" s="258" t="s">
        <v>787</v>
      </c>
      <c r="F721" s="259" t="s">
        <v>788</v>
      </c>
      <c r="G721" s="260" t="s">
        <v>471</v>
      </c>
      <c r="H721" s="261">
        <v>102.717</v>
      </c>
      <c r="I721" s="262"/>
      <c r="J721" s="263">
        <f>ROUND(I721*H721,2)</f>
        <v>0</v>
      </c>
      <c r="K721" s="259" t="s">
        <v>149</v>
      </c>
      <c r="L721" s="264"/>
      <c r="M721" s="265" t="s">
        <v>19</v>
      </c>
      <c r="N721" s="266" t="s">
        <v>44</v>
      </c>
      <c r="O721" s="85"/>
      <c r="P721" s="214">
        <f>O721*H721</f>
        <v>0</v>
      </c>
      <c r="Q721" s="214">
        <v>1</v>
      </c>
      <c r="R721" s="214">
        <f>Q721*H721</f>
        <v>102.717</v>
      </c>
      <c r="S721" s="214">
        <v>0</v>
      </c>
      <c r="T721" s="215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16" t="s">
        <v>210</v>
      </c>
      <c r="AT721" s="216" t="s">
        <v>468</v>
      </c>
      <c r="AU721" s="216" t="s">
        <v>175</v>
      </c>
      <c r="AY721" s="18" t="s">
        <v>143</v>
      </c>
      <c r="BE721" s="217">
        <f>IF(N721="základní",J721,0)</f>
        <v>0</v>
      </c>
      <c r="BF721" s="217">
        <f>IF(N721="snížená",J721,0)</f>
        <v>0</v>
      </c>
      <c r="BG721" s="217">
        <f>IF(N721="zákl. přenesená",J721,0)</f>
        <v>0</v>
      </c>
      <c r="BH721" s="217">
        <f>IF(N721="sníž. přenesená",J721,0)</f>
        <v>0</v>
      </c>
      <c r="BI721" s="217">
        <f>IF(N721="nulová",J721,0)</f>
        <v>0</v>
      </c>
      <c r="BJ721" s="18" t="s">
        <v>81</v>
      </c>
      <c r="BK721" s="217">
        <f>ROUND(I721*H721,2)</f>
        <v>0</v>
      </c>
      <c r="BL721" s="18" t="s">
        <v>150</v>
      </c>
      <c r="BM721" s="216" t="s">
        <v>789</v>
      </c>
    </row>
    <row r="722" s="2" customFormat="1">
      <c r="A722" s="39"/>
      <c r="B722" s="40"/>
      <c r="C722" s="41"/>
      <c r="D722" s="218" t="s">
        <v>152</v>
      </c>
      <c r="E722" s="41"/>
      <c r="F722" s="219" t="s">
        <v>788</v>
      </c>
      <c r="G722" s="41"/>
      <c r="H722" s="41"/>
      <c r="I722" s="220"/>
      <c r="J722" s="41"/>
      <c r="K722" s="41"/>
      <c r="L722" s="45"/>
      <c r="M722" s="221"/>
      <c r="N722" s="222"/>
      <c r="O722" s="85"/>
      <c r="P722" s="85"/>
      <c r="Q722" s="85"/>
      <c r="R722" s="85"/>
      <c r="S722" s="85"/>
      <c r="T722" s="86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T722" s="18" t="s">
        <v>152</v>
      </c>
      <c r="AU722" s="18" t="s">
        <v>175</v>
      </c>
    </row>
    <row r="723" s="13" customFormat="1">
      <c r="A723" s="13"/>
      <c r="B723" s="225"/>
      <c r="C723" s="226"/>
      <c r="D723" s="218" t="s">
        <v>156</v>
      </c>
      <c r="E723" s="227" t="s">
        <v>19</v>
      </c>
      <c r="F723" s="228" t="s">
        <v>157</v>
      </c>
      <c r="G723" s="226"/>
      <c r="H723" s="227" t="s">
        <v>19</v>
      </c>
      <c r="I723" s="229"/>
      <c r="J723" s="226"/>
      <c r="K723" s="226"/>
      <c r="L723" s="230"/>
      <c r="M723" s="231"/>
      <c r="N723" s="232"/>
      <c r="O723" s="232"/>
      <c r="P723" s="232"/>
      <c r="Q723" s="232"/>
      <c r="R723" s="232"/>
      <c r="S723" s="232"/>
      <c r="T723" s="23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4" t="s">
        <v>156</v>
      </c>
      <c r="AU723" s="234" t="s">
        <v>175</v>
      </c>
      <c r="AV723" s="13" t="s">
        <v>81</v>
      </c>
      <c r="AW723" s="13" t="s">
        <v>35</v>
      </c>
      <c r="AX723" s="13" t="s">
        <v>73</v>
      </c>
      <c r="AY723" s="234" t="s">
        <v>143</v>
      </c>
    </row>
    <row r="724" s="13" customFormat="1">
      <c r="A724" s="13"/>
      <c r="B724" s="225"/>
      <c r="C724" s="226"/>
      <c r="D724" s="218" t="s">
        <v>156</v>
      </c>
      <c r="E724" s="227" t="s">
        <v>19</v>
      </c>
      <c r="F724" s="228" t="s">
        <v>790</v>
      </c>
      <c r="G724" s="226"/>
      <c r="H724" s="227" t="s">
        <v>19</v>
      </c>
      <c r="I724" s="229"/>
      <c r="J724" s="226"/>
      <c r="K724" s="226"/>
      <c r="L724" s="230"/>
      <c r="M724" s="231"/>
      <c r="N724" s="232"/>
      <c r="O724" s="232"/>
      <c r="P724" s="232"/>
      <c r="Q724" s="232"/>
      <c r="R724" s="232"/>
      <c r="S724" s="232"/>
      <c r="T724" s="23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4" t="s">
        <v>156</v>
      </c>
      <c r="AU724" s="234" t="s">
        <v>175</v>
      </c>
      <c r="AV724" s="13" t="s">
        <v>81</v>
      </c>
      <c r="AW724" s="13" t="s">
        <v>35</v>
      </c>
      <c r="AX724" s="13" t="s">
        <v>73</v>
      </c>
      <c r="AY724" s="234" t="s">
        <v>143</v>
      </c>
    </row>
    <row r="725" s="13" customFormat="1">
      <c r="A725" s="13"/>
      <c r="B725" s="225"/>
      <c r="C725" s="226"/>
      <c r="D725" s="218" t="s">
        <v>156</v>
      </c>
      <c r="E725" s="227" t="s">
        <v>19</v>
      </c>
      <c r="F725" s="228" t="s">
        <v>791</v>
      </c>
      <c r="G725" s="226"/>
      <c r="H725" s="227" t="s">
        <v>19</v>
      </c>
      <c r="I725" s="229"/>
      <c r="J725" s="226"/>
      <c r="K725" s="226"/>
      <c r="L725" s="230"/>
      <c r="M725" s="231"/>
      <c r="N725" s="232"/>
      <c r="O725" s="232"/>
      <c r="P725" s="232"/>
      <c r="Q725" s="232"/>
      <c r="R725" s="232"/>
      <c r="S725" s="232"/>
      <c r="T725" s="23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4" t="s">
        <v>156</v>
      </c>
      <c r="AU725" s="234" t="s">
        <v>175</v>
      </c>
      <c r="AV725" s="13" t="s">
        <v>81</v>
      </c>
      <c r="AW725" s="13" t="s">
        <v>35</v>
      </c>
      <c r="AX725" s="13" t="s">
        <v>73</v>
      </c>
      <c r="AY725" s="234" t="s">
        <v>143</v>
      </c>
    </row>
    <row r="726" s="13" customFormat="1">
      <c r="A726" s="13"/>
      <c r="B726" s="225"/>
      <c r="C726" s="226"/>
      <c r="D726" s="218" t="s">
        <v>156</v>
      </c>
      <c r="E726" s="227" t="s">
        <v>19</v>
      </c>
      <c r="F726" s="228" t="s">
        <v>792</v>
      </c>
      <c r="G726" s="226"/>
      <c r="H726" s="227" t="s">
        <v>19</v>
      </c>
      <c r="I726" s="229"/>
      <c r="J726" s="226"/>
      <c r="K726" s="226"/>
      <c r="L726" s="230"/>
      <c r="M726" s="231"/>
      <c r="N726" s="232"/>
      <c r="O726" s="232"/>
      <c r="P726" s="232"/>
      <c r="Q726" s="232"/>
      <c r="R726" s="232"/>
      <c r="S726" s="232"/>
      <c r="T726" s="23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4" t="s">
        <v>156</v>
      </c>
      <c r="AU726" s="234" t="s">
        <v>175</v>
      </c>
      <c r="AV726" s="13" t="s">
        <v>81</v>
      </c>
      <c r="AW726" s="13" t="s">
        <v>35</v>
      </c>
      <c r="AX726" s="13" t="s">
        <v>73</v>
      </c>
      <c r="AY726" s="234" t="s">
        <v>143</v>
      </c>
    </row>
    <row r="727" s="13" customFormat="1">
      <c r="A727" s="13"/>
      <c r="B727" s="225"/>
      <c r="C727" s="226"/>
      <c r="D727" s="218" t="s">
        <v>156</v>
      </c>
      <c r="E727" s="227" t="s">
        <v>19</v>
      </c>
      <c r="F727" s="228" t="s">
        <v>793</v>
      </c>
      <c r="G727" s="226"/>
      <c r="H727" s="227" t="s">
        <v>19</v>
      </c>
      <c r="I727" s="229"/>
      <c r="J727" s="226"/>
      <c r="K727" s="226"/>
      <c r="L727" s="230"/>
      <c r="M727" s="231"/>
      <c r="N727" s="232"/>
      <c r="O727" s="232"/>
      <c r="P727" s="232"/>
      <c r="Q727" s="232"/>
      <c r="R727" s="232"/>
      <c r="S727" s="232"/>
      <c r="T727" s="23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4" t="s">
        <v>156</v>
      </c>
      <c r="AU727" s="234" t="s">
        <v>175</v>
      </c>
      <c r="AV727" s="13" t="s">
        <v>81</v>
      </c>
      <c r="AW727" s="13" t="s">
        <v>35</v>
      </c>
      <c r="AX727" s="13" t="s">
        <v>73</v>
      </c>
      <c r="AY727" s="234" t="s">
        <v>143</v>
      </c>
    </row>
    <row r="728" s="14" customFormat="1">
      <c r="A728" s="14"/>
      <c r="B728" s="235"/>
      <c r="C728" s="236"/>
      <c r="D728" s="218" t="s">
        <v>156</v>
      </c>
      <c r="E728" s="237" t="s">
        <v>19</v>
      </c>
      <c r="F728" s="238" t="s">
        <v>794</v>
      </c>
      <c r="G728" s="236"/>
      <c r="H728" s="239">
        <v>102.717</v>
      </c>
      <c r="I728" s="240"/>
      <c r="J728" s="236"/>
      <c r="K728" s="236"/>
      <c r="L728" s="241"/>
      <c r="M728" s="242"/>
      <c r="N728" s="243"/>
      <c r="O728" s="243"/>
      <c r="P728" s="243"/>
      <c r="Q728" s="243"/>
      <c r="R728" s="243"/>
      <c r="S728" s="243"/>
      <c r="T728" s="244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5" t="s">
        <v>156</v>
      </c>
      <c r="AU728" s="245" t="s">
        <v>175</v>
      </c>
      <c r="AV728" s="14" t="s">
        <v>83</v>
      </c>
      <c r="AW728" s="14" t="s">
        <v>35</v>
      </c>
      <c r="AX728" s="14" t="s">
        <v>81</v>
      </c>
      <c r="AY728" s="245" t="s">
        <v>143</v>
      </c>
    </row>
    <row r="729" s="2" customFormat="1" ht="16.5" customHeight="1">
      <c r="A729" s="39"/>
      <c r="B729" s="40"/>
      <c r="C729" s="205" t="s">
        <v>795</v>
      </c>
      <c r="D729" s="205" t="s">
        <v>145</v>
      </c>
      <c r="E729" s="206" t="s">
        <v>796</v>
      </c>
      <c r="F729" s="207" t="s">
        <v>797</v>
      </c>
      <c r="G729" s="208" t="s">
        <v>148</v>
      </c>
      <c r="H729" s="209">
        <v>11.449999999999999</v>
      </c>
      <c r="I729" s="210"/>
      <c r="J729" s="211">
        <f>ROUND(I729*H729,2)</f>
        <v>0</v>
      </c>
      <c r="K729" s="207" t="s">
        <v>149</v>
      </c>
      <c r="L729" s="45"/>
      <c r="M729" s="212" t="s">
        <v>19</v>
      </c>
      <c r="N729" s="213" t="s">
        <v>44</v>
      </c>
      <c r="O729" s="85"/>
      <c r="P729" s="214">
        <f>O729*H729</f>
        <v>0</v>
      </c>
      <c r="Q729" s="214">
        <v>0.23000000000000001</v>
      </c>
      <c r="R729" s="214">
        <f>Q729*H729</f>
        <v>2.6334999999999997</v>
      </c>
      <c r="S729" s="214">
        <v>0</v>
      </c>
      <c r="T729" s="215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16" t="s">
        <v>150</v>
      </c>
      <c r="AT729" s="216" t="s">
        <v>145</v>
      </c>
      <c r="AU729" s="216" t="s">
        <v>175</v>
      </c>
      <c r="AY729" s="18" t="s">
        <v>143</v>
      </c>
      <c r="BE729" s="217">
        <f>IF(N729="základní",J729,0)</f>
        <v>0</v>
      </c>
      <c r="BF729" s="217">
        <f>IF(N729="snížená",J729,0)</f>
        <v>0</v>
      </c>
      <c r="BG729" s="217">
        <f>IF(N729="zákl. přenesená",J729,0)</f>
        <v>0</v>
      </c>
      <c r="BH729" s="217">
        <f>IF(N729="sníž. přenesená",J729,0)</f>
        <v>0</v>
      </c>
      <c r="BI729" s="217">
        <f>IF(N729="nulová",J729,0)</f>
        <v>0</v>
      </c>
      <c r="BJ729" s="18" t="s">
        <v>81</v>
      </c>
      <c r="BK729" s="217">
        <f>ROUND(I729*H729,2)</f>
        <v>0</v>
      </c>
      <c r="BL729" s="18" t="s">
        <v>150</v>
      </c>
      <c r="BM729" s="216" t="s">
        <v>798</v>
      </c>
    </row>
    <row r="730" s="2" customFormat="1">
      <c r="A730" s="39"/>
      <c r="B730" s="40"/>
      <c r="C730" s="41"/>
      <c r="D730" s="218" t="s">
        <v>152</v>
      </c>
      <c r="E730" s="41"/>
      <c r="F730" s="219" t="s">
        <v>799</v>
      </c>
      <c r="G730" s="41"/>
      <c r="H730" s="41"/>
      <c r="I730" s="220"/>
      <c r="J730" s="41"/>
      <c r="K730" s="41"/>
      <c r="L730" s="45"/>
      <c r="M730" s="221"/>
      <c r="N730" s="222"/>
      <c r="O730" s="85"/>
      <c r="P730" s="85"/>
      <c r="Q730" s="85"/>
      <c r="R730" s="85"/>
      <c r="S730" s="85"/>
      <c r="T730" s="86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152</v>
      </c>
      <c r="AU730" s="18" t="s">
        <v>175</v>
      </c>
    </row>
    <row r="731" s="2" customFormat="1">
      <c r="A731" s="39"/>
      <c r="B731" s="40"/>
      <c r="C731" s="41"/>
      <c r="D731" s="223" t="s">
        <v>154</v>
      </c>
      <c r="E731" s="41"/>
      <c r="F731" s="224" t="s">
        <v>800</v>
      </c>
      <c r="G731" s="41"/>
      <c r="H731" s="41"/>
      <c r="I731" s="220"/>
      <c r="J731" s="41"/>
      <c r="K731" s="41"/>
      <c r="L731" s="45"/>
      <c r="M731" s="221"/>
      <c r="N731" s="222"/>
      <c r="O731" s="85"/>
      <c r="P731" s="85"/>
      <c r="Q731" s="85"/>
      <c r="R731" s="85"/>
      <c r="S731" s="85"/>
      <c r="T731" s="86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154</v>
      </c>
      <c r="AU731" s="18" t="s">
        <v>175</v>
      </c>
    </row>
    <row r="732" s="13" customFormat="1">
      <c r="A732" s="13"/>
      <c r="B732" s="225"/>
      <c r="C732" s="226"/>
      <c r="D732" s="218" t="s">
        <v>156</v>
      </c>
      <c r="E732" s="227" t="s">
        <v>19</v>
      </c>
      <c r="F732" s="228" t="s">
        <v>670</v>
      </c>
      <c r="G732" s="226"/>
      <c r="H732" s="227" t="s">
        <v>19</v>
      </c>
      <c r="I732" s="229"/>
      <c r="J732" s="226"/>
      <c r="K732" s="226"/>
      <c r="L732" s="230"/>
      <c r="M732" s="231"/>
      <c r="N732" s="232"/>
      <c r="O732" s="232"/>
      <c r="P732" s="232"/>
      <c r="Q732" s="232"/>
      <c r="R732" s="232"/>
      <c r="S732" s="232"/>
      <c r="T732" s="23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4" t="s">
        <v>156</v>
      </c>
      <c r="AU732" s="234" t="s">
        <v>175</v>
      </c>
      <c r="AV732" s="13" t="s">
        <v>81</v>
      </c>
      <c r="AW732" s="13" t="s">
        <v>35</v>
      </c>
      <c r="AX732" s="13" t="s">
        <v>73</v>
      </c>
      <c r="AY732" s="234" t="s">
        <v>143</v>
      </c>
    </row>
    <row r="733" s="13" customFormat="1">
      <c r="A733" s="13"/>
      <c r="B733" s="225"/>
      <c r="C733" s="226"/>
      <c r="D733" s="218" t="s">
        <v>156</v>
      </c>
      <c r="E733" s="227" t="s">
        <v>19</v>
      </c>
      <c r="F733" s="228" t="s">
        <v>671</v>
      </c>
      <c r="G733" s="226"/>
      <c r="H733" s="227" t="s">
        <v>19</v>
      </c>
      <c r="I733" s="229"/>
      <c r="J733" s="226"/>
      <c r="K733" s="226"/>
      <c r="L733" s="230"/>
      <c r="M733" s="231"/>
      <c r="N733" s="232"/>
      <c r="O733" s="232"/>
      <c r="P733" s="232"/>
      <c r="Q733" s="232"/>
      <c r="R733" s="232"/>
      <c r="S733" s="232"/>
      <c r="T733" s="23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4" t="s">
        <v>156</v>
      </c>
      <c r="AU733" s="234" t="s">
        <v>175</v>
      </c>
      <c r="AV733" s="13" t="s">
        <v>81</v>
      </c>
      <c r="AW733" s="13" t="s">
        <v>35</v>
      </c>
      <c r="AX733" s="13" t="s">
        <v>73</v>
      </c>
      <c r="AY733" s="234" t="s">
        <v>143</v>
      </c>
    </row>
    <row r="734" s="14" customFormat="1">
      <c r="A734" s="14"/>
      <c r="B734" s="235"/>
      <c r="C734" s="236"/>
      <c r="D734" s="218" t="s">
        <v>156</v>
      </c>
      <c r="E734" s="237" t="s">
        <v>19</v>
      </c>
      <c r="F734" s="238" t="s">
        <v>801</v>
      </c>
      <c r="G734" s="236"/>
      <c r="H734" s="239">
        <v>1.47</v>
      </c>
      <c r="I734" s="240"/>
      <c r="J734" s="236"/>
      <c r="K734" s="236"/>
      <c r="L734" s="241"/>
      <c r="M734" s="242"/>
      <c r="N734" s="243"/>
      <c r="O734" s="243"/>
      <c r="P734" s="243"/>
      <c r="Q734" s="243"/>
      <c r="R734" s="243"/>
      <c r="S734" s="243"/>
      <c r="T734" s="244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5" t="s">
        <v>156</v>
      </c>
      <c r="AU734" s="245" t="s">
        <v>175</v>
      </c>
      <c r="AV734" s="14" t="s">
        <v>83</v>
      </c>
      <c r="AW734" s="14" t="s">
        <v>35</v>
      </c>
      <c r="AX734" s="14" t="s">
        <v>73</v>
      </c>
      <c r="AY734" s="245" t="s">
        <v>143</v>
      </c>
    </row>
    <row r="735" s="13" customFormat="1">
      <c r="A735" s="13"/>
      <c r="B735" s="225"/>
      <c r="C735" s="226"/>
      <c r="D735" s="218" t="s">
        <v>156</v>
      </c>
      <c r="E735" s="227" t="s">
        <v>19</v>
      </c>
      <c r="F735" s="228" t="s">
        <v>673</v>
      </c>
      <c r="G735" s="226"/>
      <c r="H735" s="227" t="s">
        <v>19</v>
      </c>
      <c r="I735" s="229"/>
      <c r="J735" s="226"/>
      <c r="K735" s="226"/>
      <c r="L735" s="230"/>
      <c r="M735" s="231"/>
      <c r="N735" s="232"/>
      <c r="O735" s="232"/>
      <c r="P735" s="232"/>
      <c r="Q735" s="232"/>
      <c r="R735" s="232"/>
      <c r="S735" s="232"/>
      <c r="T735" s="23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4" t="s">
        <v>156</v>
      </c>
      <c r="AU735" s="234" t="s">
        <v>175</v>
      </c>
      <c r="AV735" s="13" t="s">
        <v>81</v>
      </c>
      <c r="AW735" s="13" t="s">
        <v>35</v>
      </c>
      <c r="AX735" s="13" t="s">
        <v>73</v>
      </c>
      <c r="AY735" s="234" t="s">
        <v>143</v>
      </c>
    </row>
    <row r="736" s="14" customFormat="1">
      <c r="A736" s="14"/>
      <c r="B736" s="235"/>
      <c r="C736" s="236"/>
      <c r="D736" s="218" t="s">
        <v>156</v>
      </c>
      <c r="E736" s="237" t="s">
        <v>19</v>
      </c>
      <c r="F736" s="238" t="s">
        <v>802</v>
      </c>
      <c r="G736" s="236"/>
      <c r="H736" s="239">
        <v>1.8899999999999999</v>
      </c>
      <c r="I736" s="240"/>
      <c r="J736" s="236"/>
      <c r="K736" s="236"/>
      <c r="L736" s="241"/>
      <c r="M736" s="242"/>
      <c r="N736" s="243"/>
      <c r="O736" s="243"/>
      <c r="P736" s="243"/>
      <c r="Q736" s="243"/>
      <c r="R736" s="243"/>
      <c r="S736" s="243"/>
      <c r="T736" s="244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5" t="s">
        <v>156</v>
      </c>
      <c r="AU736" s="245" t="s">
        <v>175</v>
      </c>
      <c r="AV736" s="14" t="s">
        <v>83</v>
      </c>
      <c r="AW736" s="14" t="s">
        <v>35</v>
      </c>
      <c r="AX736" s="14" t="s">
        <v>73</v>
      </c>
      <c r="AY736" s="245" t="s">
        <v>143</v>
      </c>
    </row>
    <row r="737" s="13" customFormat="1">
      <c r="A737" s="13"/>
      <c r="B737" s="225"/>
      <c r="C737" s="226"/>
      <c r="D737" s="218" t="s">
        <v>156</v>
      </c>
      <c r="E737" s="227" t="s">
        <v>19</v>
      </c>
      <c r="F737" s="228" t="s">
        <v>675</v>
      </c>
      <c r="G737" s="226"/>
      <c r="H737" s="227" t="s">
        <v>19</v>
      </c>
      <c r="I737" s="229"/>
      <c r="J737" s="226"/>
      <c r="K737" s="226"/>
      <c r="L737" s="230"/>
      <c r="M737" s="231"/>
      <c r="N737" s="232"/>
      <c r="O737" s="232"/>
      <c r="P737" s="232"/>
      <c r="Q737" s="232"/>
      <c r="R737" s="232"/>
      <c r="S737" s="232"/>
      <c r="T737" s="23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4" t="s">
        <v>156</v>
      </c>
      <c r="AU737" s="234" t="s">
        <v>175</v>
      </c>
      <c r="AV737" s="13" t="s">
        <v>81</v>
      </c>
      <c r="AW737" s="13" t="s">
        <v>35</v>
      </c>
      <c r="AX737" s="13" t="s">
        <v>73</v>
      </c>
      <c r="AY737" s="234" t="s">
        <v>143</v>
      </c>
    </row>
    <row r="738" s="14" customFormat="1">
      <c r="A738" s="14"/>
      <c r="B738" s="235"/>
      <c r="C738" s="236"/>
      <c r="D738" s="218" t="s">
        <v>156</v>
      </c>
      <c r="E738" s="237" t="s">
        <v>19</v>
      </c>
      <c r="F738" s="238" t="s">
        <v>801</v>
      </c>
      <c r="G738" s="236"/>
      <c r="H738" s="239">
        <v>1.47</v>
      </c>
      <c r="I738" s="240"/>
      <c r="J738" s="236"/>
      <c r="K738" s="236"/>
      <c r="L738" s="241"/>
      <c r="M738" s="242"/>
      <c r="N738" s="243"/>
      <c r="O738" s="243"/>
      <c r="P738" s="243"/>
      <c r="Q738" s="243"/>
      <c r="R738" s="243"/>
      <c r="S738" s="243"/>
      <c r="T738" s="244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45" t="s">
        <v>156</v>
      </c>
      <c r="AU738" s="245" t="s">
        <v>175</v>
      </c>
      <c r="AV738" s="14" t="s">
        <v>83</v>
      </c>
      <c r="AW738" s="14" t="s">
        <v>35</v>
      </c>
      <c r="AX738" s="14" t="s">
        <v>73</v>
      </c>
      <c r="AY738" s="245" t="s">
        <v>143</v>
      </c>
    </row>
    <row r="739" s="13" customFormat="1">
      <c r="A739" s="13"/>
      <c r="B739" s="225"/>
      <c r="C739" s="226"/>
      <c r="D739" s="218" t="s">
        <v>156</v>
      </c>
      <c r="E739" s="227" t="s">
        <v>19</v>
      </c>
      <c r="F739" s="228" t="s">
        <v>677</v>
      </c>
      <c r="G739" s="226"/>
      <c r="H739" s="227" t="s">
        <v>19</v>
      </c>
      <c r="I739" s="229"/>
      <c r="J739" s="226"/>
      <c r="K739" s="226"/>
      <c r="L739" s="230"/>
      <c r="M739" s="231"/>
      <c r="N739" s="232"/>
      <c r="O739" s="232"/>
      <c r="P739" s="232"/>
      <c r="Q739" s="232"/>
      <c r="R739" s="232"/>
      <c r="S739" s="232"/>
      <c r="T739" s="23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4" t="s">
        <v>156</v>
      </c>
      <c r="AU739" s="234" t="s">
        <v>175</v>
      </c>
      <c r="AV739" s="13" t="s">
        <v>81</v>
      </c>
      <c r="AW739" s="13" t="s">
        <v>35</v>
      </c>
      <c r="AX739" s="13" t="s">
        <v>73</v>
      </c>
      <c r="AY739" s="234" t="s">
        <v>143</v>
      </c>
    </row>
    <row r="740" s="14" customFormat="1">
      <c r="A740" s="14"/>
      <c r="B740" s="235"/>
      <c r="C740" s="236"/>
      <c r="D740" s="218" t="s">
        <v>156</v>
      </c>
      <c r="E740" s="237" t="s">
        <v>19</v>
      </c>
      <c r="F740" s="238" t="s">
        <v>803</v>
      </c>
      <c r="G740" s="236"/>
      <c r="H740" s="239">
        <v>5.1799999999999997</v>
      </c>
      <c r="I740" s="240"/>
      <c r="J740" s="236"/>
      <c r="K740" s="236"/>
      <c r="L740" s="241"/>
      <c r="M740" s="242"/>
      <c r="N740" s="243"/>
      <c r="O740" s="243"/>
      <c r="P740" s="243"/>
      <c r="Q740" s="243"/>
      <c r="R740" s="243"/>
      <c r="S740" s="243"/>
      <c r="T740" s="244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45" t="s">
        <v>156</v>
      </c>
      <c r="AU740" s="245" t="s">
        <v>175</v>
      </c>
      <c r="AV740" s="14" t="s">
        <v>83</v>
      </c>
      <c r="AW740" s="14" t="s">
        <v>35</v>
      </c>
      <c r="AX740" s="14" t="s">
        <v>73</v>
      </c>
      <c r="AY740" s="245" t="s">
        <v>143</v>
      </c>
    </row>
    <row r="741" s="13" customFormat="1">
      <c r="A741" s="13"/>
      <c r="B741" s="225"/>
      <c r="C741" s="226"/>
      <c r="D741" s="218" t="s">
        <v>156</v>
      </c>
      <c r="E741" s="227" t="s">
        <v>19</v>
      </c>
      <c r="F741" s="228" t="s">
        <v>680</v>
      </c>
      <c r="G741" s="226"/>
      <c r="H741" s="227" t="s">
        <v>19</v>
      </c>
      <c r="I741" s="229"/>
      <c r="J741" s="226"/>
      <c r="K741" s="226"/>
      <c r="L741" s="230"/>
      <c r="M741" s="231"/>
      <c r="N741" s="232"/>
      <c r="O741" s="232"/>
      <c r="P741" s="232"/>
      <c r="Q741" s="232"/>
      <c r="R741" s="232"/>
      <c r="S741" s="232"/>
      <c r="T741" s="23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4" t="s">
        <v>156</v>
      </c>
      <c r="AU741" s="234" t="s">
        <v>175</v>
      </c>
      <c r="AV741" s="13" t="s">
        <v>81</v>
      </c>
      <c r="AW741" s="13" t="s">
        <v>35</v>
      </c>
      <c r="AX741" s="13" t="s">
        <v>73</v>
      </c>
      <c r="AY741" s="234" t="s">
        <v>143</v>
      </c>
    </row>
    <row r="742" s="14" customFormat="1">
      <c r="A742" s="14"/>
      <c r="B742" s="235"/>
      <c r="C742" s="236"/>
      <c r="D742" s="218" t="s">
        <v>156</v>
      </c>
      <c r="E742" s="237" t="s">
        <v>19</v>
      </c>
      <c r="F742" s="238" t="s">
        <v>804</v>
      </c>
      <c r="G742" s="236"/>
      <c r="H742" s="239">
        <v>1.44</v>
      </c>
      <c r="I742" s="240"/>
      <c r="J742" s="236"/>
      <c r="K742" s="236"/>
      <c r="L742" s="241"/>
      <c r="M742" s="242"/>
      <c r="N742" s="243"/>
      <c r="O742" s="243"/>
      <c r="P742" s="243"/>
      <c r="Q742" s="243"/>
      <c r="R742" s="243"/>
      <c r="S742" s="243"/>
      <c r="T742" s="244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5" t="s">
        <v>156</v>
      </c>
      <c r="AU742" s="245" t="s">
        <v>175</v>
      </c>
      <c r="AV742" s="14" t="s">
        <v>83</v>
      </c>
      <c r="AW742" s="14" t="s">
        <v>35</v>
      </c>
      <c r="AX742" s="14" t="s">
        <v>73</v>
      </c>
      <c r="AY742" s="245" t="s">
        <v>143</v>
      </c>
    </row>
    <row r="743" s="15" customFormat="1">
      <c r="A743" s="15"/>
      <c r="B743" s="246"/>
      <c r="C743" s="247"/>
      <c r="D743" s="218" t="s">
        <v>156</v>
      </c>
      <c r="E743" s="248" t="s">
        <v>19</v>
      </c>
      <c r="F743" s="249" t="s">
        <v>174</v>
      </c>
      <c r="G743" s="247"/>
      <c r="H743" s="250">
        <v>11.449999999999999</v>
      </c>
      <c r="I743" s="251"/>
      <c r="J743" s="247"/>
      <c r="K743" s="247"/>
      <c r="L743" s="252"/>
      <c r="M743" s="253"/>
      <c r="N743" s="254"/>
      <c r="O743" s="254"/>
      <c r="P743" s="254"/>
      <c r="Q743" s="254"/>
      <c r="R743" s="254"/>
      <c r="S743" s="254"/>
      <c r="T743" s="255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256" t="s">
        <v>156</v>
      </c>
      <c r="AU743" s="256" t="s">
        <v>175</v>
      </c>
      <c r="AV743" s="15" t="s">
        <v>150</v>
      </c>
      <c r="AW743" s="15" t="s">
        <v>35</v>
      </c>
      <c r="AX743" s="15" t="s">
        <v>81</v>
      </c>
      <c r="AY743" s="256" t="s">
        <v>143</v>
      </c>
    </row>
    <row r="744" s="2" customFormat="1" ht="16.5" customHeight="1">
      <c r="A744" s="39"/>
      <c r="B744" s="40"/>
      <c r="C744" s="205" t="s">
        <v>805</v>
      </c>
      <c r="D744" s="205" t="s">
        <v>145</v>
      </c>
      <c r="E744" s="206" t="s">
        <v>806</v>
      </c>
      <c r="F744" s="207" t="s">
        <v>807</v>
      </c>
      <c r="G744" s="208" t="s">
        <v>148</v>
      </c>
      <c r="H744" s="209">
        <v>5238</v>
      </c>
      <c r="I744" s="210"/>
      <c r="J744" s="211">
        <f>ROUND(I744*H744,2)</f>
        <v>0</v>
      </c>
      <c r="K744" s="207" t="s">
        <v>149</v>
      </c>
      <c r="L744" s="45"/>
      <c r="M744" s="212" t="s">
        <v>19</v>
      </c>
      <c r="N744" s="213" t="s">
        <v>44</v>
      </c>
      <c r="O744" s="85"/>
      <c r="P744" s="214">
        <f>O744*H744</f>
        <v>0</v>
      </c>
      <c r="Q744" s="214">
        <v>0.46000000000000002</v>
      </c>
      <c r="R744" s="214">
        <f>Q744*H744</f>
        <v>2409.48</v>
      </c>
      <c r="S744" s="214">
        <v>0</v>
      </c>
      <c r="T744" s="215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16" t="s">
        <v>150</v>
      </c>
      <c r="AT744" s="216" t="s">
        <v>145</v>
      </c>
      <c r="AU744" s="216" t="s">
        <v>175</v>
      </c>
      <c r="AY744" s="18" t="s">
        <v>143</v>
      </c>
      <c r="BE744" s="217">
        <f>IF(N744="základní",J744,0)</f>
        <v>0</v>
      </c>
      <c r="BF744" s="217">
        <f>IF(N744="snížená",J744,0)</f>
        <v>0</v>
      </c>
      <c r="BG744" s="217">
        <f>IF(N744="zákl. přenesená",J744,0)</f>
        <v>0</v>
      </c>
      <c r="BH744" s="217">
        <f>IF(N744="sníž. přenesená",J744,0)</f>
        <v>0</v>
      </c>
      <c r="BI744" s="217">
        <f>IF(N744="nulová",J744,0)</f>
        <v>0</v>
      </c>
      <c r="BJ744" s="18" t="s">
        <v>81</v>
      </c>
      <c r="BK744" s="217">
        <f>ROUND(I744*H744,2)</f>
        <v>0</v>
      </c>
      <c r="BL744" s="18" t="s">
        <v>150</v>
      </c>
      <c r="BM744" s="216" t="s">
        <v>808</v>
      </c>
    </row>
    <row r="745" s="2" customFormat="1">
      <c r="A745" s="39"/>
      <c r="B745" s="40"/>
      <c r="C745" s="41"/>
      <c r="D745" s="218" t="s">
        <v>152</v>
      </c>
      <c r="E745" s="41"/>
      <c r="F745" s="219" t="s">
        <v>809</v>
      </c>
      <c r="G745" s="41"/>
      <c r="H745" s="41"/>
      <c r="I745" s="220"/>
      <c r="J745" s="41"/>
      <c r="K745" s="41"/>
      <c r="L745" s="45"/>
      <c r="M745" s="221"/>
      <c r="N745" s="222"/>
      <c r="O745" s="85"/>
      <c r="P745" s="85"/>
      <c r="Q745" s="85"/>
      <c r="R745" s="85"/>
      <c r="S745" s="85"/>
      <c r="T745" s="86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152</v>
      </c>
      <c r="AU745" s="18" t="s">
        <v>175</v>
      </c>
    </row>
    <row r="746" s="2" customFormat="1">
      <c r="A746" s="39"/>
      <c r="B746" s="40"/>
      <c r="C746" s="41"/>
      <c r="D746" s="223" t="s">
        <v>154</v>
      </c>
      <c r="E746" s="41"/>
      <c r="F746" s="224" t="s">
        <v>810</v>
      </c>
      <c r="G746" s="41"/>
      <c r="H746" s="41"/>
      <c r="I746" s="220"/>
      <c r="J746" s="41"/>
      <c r="K746" s="41"/>
      <c r="L746" s="45"/>
      <c r="M746" s="221"/>
      <c r="N746" s="222"/>
      <c r="O746" s="85"/>
      <c r="P746" s="85"/>
      <c r="Q746" s="85"/>
      <c r="R746" s="85"/>
      <c r="S746" s="85"/>
      <c r="T746" s="86"/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T746" s="18" t="s">
        <v>154</v>
      </c>
      <c r="AU746" s="18" t="s">
        <v>175</v>
      </c>
    </row>
    <row r="747" s="13" customFormat="1">
      <c r="A747" s="13"/>
      <c r="B747" s="225"/>
      <c r="C747" s="226"/>
      <c r="D747" s="218" t="s">
        <v>156</v>
      </c>
      <c r="E747" s="227" t="s">
        <v>19</v>
      </c>
      <c r="F747" s="228" t="s">
        <v>157</v>
      </c>
      <c r="G747" s="226"/>
      <c r="H747" s="227" t="s">
        <v>19</v>
      </c>
      <c r="I747" s="229"/>
      <c r="J747" s="226"/>
      <c r="K747" s="226"/>
      <c r="L747" s="230"/>
      <c r="M747" s="231"/>
      <c r="N747" s="232"/>
      <c r="O747" s="232"/>
      <c r="P747" s="232"/>
      <c r="Q747" s="232"/>
      <c r="R747" s="232"/>
      <c r="S747" s="232"/>
      <c r="T747" s="23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4" t="s">
        <v>156</v>
      </c>
      <c r="AU747" s="234" t="s">
        <v>175</v>
      </c>
      <c r="AV747" s="13" t="s">
        <v>81</v>
      </c>
      <c r="AW747" s="13" t="s">
        <v>35</v>
      </c>
      <c r="AX747" s="13" t="s">
        <v>73</v>
      </c>
      <c r="AY747" s="234" t="s">
        <v>143</v>
      </c>
    </row>
    <row r="748" s="13" customFormat="1">
      <c r="A748" s="13"/>
      <c r="B748" s="225"/>
      <c r="C748" s="226"/>
      <c r="D748" s="218" t="s">
        <v>156</v>
      </c>
      <c r="E748" s="227" t="s">
        <v>19</v>
      </c>
      <c r="F748" s="228" t="s">
        <v>811</v>
      </c>
      <c r="G748" s="226"/>
      <c r="H748" s="227" t="s">
        <v>19</v>
      </c>
      <c r="I748" s="229"/>
      <c r="J748" s="226"/>
      <c r="K748" s="226"/>
      <c r="L748" s="230"/>
      <c r="M748" s="231"/>
      <c r="N748" s="232"/>
      <c r="O748" s="232"/>
      <c r="P748" s="232"/>
      <c r="Q748" s="232"/>
      <c r="R748" s="232"/>
      <c r="S748" s="232"/>
      <c r="T748" s="23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4" t="s">
        <v>156</v>
      </c>
      <c r="AU748" s="234" t="s">
        <v>175</v>
      </c>
      <c r="AV748" s="13" t="s">
        <v>81</v>
      </c>
      <c r="AW748" s="13" t="s">
        <v>35</v>
      </c>
      <c r="AX748" s="13" t="s">
        <v>73</v>
      </c>
      <c r="AY748" s="234" t="s">
        <v>143</v>
      </c>
    </row>
    <row r="749" s="14" customFormat="1">
      <c r="A749" s="14"/>
      <c r="B749" s="235"/>
      <c r="C749" s="236"/>
      <c r="D749" s="218" t="s">
        <v>156</v>
      </c>
      <c r="E749" s="237" t="s">
        <v>19</v>
      </c>
      <c r="F749" s="238" t="s">
        <v>812</v>
      </c>
      <c r="G749" s="236"/>
      <c r="H749" s="239">
        <v>5071</v>
      </c>
      <c r="I749" s="240"/>
      <c r="J749" s="236"/>
      <c r="K749" s="236"/>
      <c r="L749" s="241"/>
      <c r="M749" s="242"/>
      <c r="N749" s="243"/>
      <c r="O749" s="243"/>
      <c r="P749" s="243"/>
      <c r="Q749" s="243"/>
      <c r="R749" s="243"/>
      <c r="S749" s="243"/>
      <c r="T749" s="244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5" t="s">
        <v>156</v>
      </c>
      <c r="AU749" s="245" t="s">
        <v>175</v>
      </c>
      <c r="AV749" s="14" t="s">
        <v>83</v>
      </c>
      <c r="AW749" s="14" t="s">
        <v>35</v>
      </c>
      <c r="AX749" s="14" t="s">
        <v>73</v>
      </c>
      <c r="AY749" s="245" t="s">
        <v>143</v>
      </c>
    </row>
    <row r="750" s="13" customFormat="1">
      <c r="A750" s="13"/>
      <c r="B750" s="225"/>
      <c r="C750" s="226"/>
      <c r="D750" s="218" t="s">
        <v>156</v>
      </c>
      <c r="E750" s="227" t="s">
        <v>19</v>
      </c>
      <c r="F750" s="228" t="s">
        <v>529</v>
      </c>
      <c r="G750" s="226"/>
      <c r="H750" s="227" t="s">
        <v>19</v>
      </c>
      <c r="I750" s="229"/>
      <c r="J750" s="226"/>
      <c r="K750" s="226"/>
      <c r="L750" s="230"/>
      <c r="M750" s="231"/>
      <c r="N750" s="232"/>
      <c r="O750" s="232"/>
      <c r="P750" s="232"/>
      <c r="Q750" s="232"/>
      <c r="R750" s="232"/>
      <c r="S750" s="232"/>
      <c r="T750" s="23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4" t="s">
        <v>156</v>
      </c>
      <c r="AU750" s="234" t="s">
        <v>175</v>
      </c>
      <c r="AV750" s="13" t="s">
        <v>81</v>
      </c>
      <c r="AW750" s="13" t="s">
        <v>35</v>
      </c>
      <c r="AX750" s="13" t="s">
        <v>73</v>
      </c>
      <c r="AY750" s="234" t="s">
        <v>143</v>
      </c>
    </row>
    <row r="751" s="13" customFormat="1">
      <c r="A751" s="13"/>
      <c r="B751" s="225"/>
      <c r="C751" s="226"/>
      <c r="D751" s="218" t="s">
        <v>156</v>
      </c>
      <c r="E751" s="227" t="s">
        <v>19</v>
      </c>
      <c r="F751" s="228" t="s">
        <v>530</v>
      </c>
      <c r="G751" s="226"/>
      <c r="H751" s="227" t="s">
        <v>19</v>
      </c>
      <c r="I751" s="229"/>
      <c r="J751" s="226"/>
      <c r="K751" s="226"/>
      <c r="L751" s="230"/>
      <c r="M751" s="231"/>
      <c r="N751" s="232"/>
      <c r="O751" s="232"/>
      <c r="P751" s="232"/>
      <c r="Q751" s="232"/>
      <c r="R751" s="232"/>
      <c r="S751" s="232"/>
      <c r="T751" s="23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4" t="s">
        <v>156</v>
      </c>
      <c r="AU751" s="234" t="s">
        <v>175</v>
      </c>
      <c r="AV751" s="13" t="s">
        <v>81</v>
      </c>
      <c r="AW751" s="13" t="s">
        <v>35</v>
      </c>
      <c r="AX751" s="13" t="s">
        <v>73</v>
      </c>
      <c r="AY751" s="234" t="s">
        <v>143</v>
      </c>
    </row>
    <row r="752" s="14" customFormat="1">
      <c r="A752" s="14"/>
      <c r="B752" s="235"/>
      <c r="C752" s="236"/>
      <c r="D752" s="218" t="s">
        <v>156</v>
      </c>
      <c r="E752" s="237" t="s">
        <v>19</v>
      </c>
      <c r="F752" s="238" t="s">
        <v>521</v>
      </c>
      <c r="G752" s="236"/>
      <c r="H752" s="239">
        <v>47</v>
      </c>
      <c r="I752" s="240"/>
      <c r="J752" s="236"/>
      <c r="K752" s="236"/>
      <c r="L752" s="241"/>
      <c r="M752" s="242"/>
      <c r="N752" s="243"/>
      <c r="O752" s="243"/>
      <c r="P752" s="243"/>
      <c r="Q752" s="243"/>
      <c r="R752" s="243"/>
      <c r="S752" s="243"/>
      <c r="T752" s="244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45" t="s">
        <v>156</v>
      </c>
      <c r="AU752" s="245" t="s">
        <v>175</v>
      </c>
      <c r="AV752" s="14" t="s">
        <v>83</v>
      </c>
      <c r="AW752" s="14" t="s">
        <v>35</v>
      </c>
      <c r="AX752" s="14" t="s">
        <v>73</v>
      </c>
      <c r="AY752" s="245" t="s">
        <v>143</v>
      </c>
    </row>
    <row r="753" s="13" customFormat="1">
      <c r="A753" s="13"/>
      <c r="B753" s="225"/>
      <c r="C753" s="226"/>
      <c r="D753" s="218" t="s">
        <v>156</v>
      </c>
      <c r="E753" s="227" t="s">
        <v>19</v>
      </c>
      <c r="F753" s="228" t="s">
        <v>813</v>
      </c>
      <c r="G753" s="226"/>
      <c r="H753" s="227" t="s">
        <v>19</v>
      </c>
      <c r="I753" s="229"/>
      <c r="J753" s="226"/>
      <c r="K753" s="226"/>
      <c r="L753" s="230"/>
      <c r="M753" s="231"/>
      <c r="N753" s="232"/>
      <c r="O753" s="232"/>
      <c r="P753" s="232"/>
      <c r="Q753" s="232"/>
      <c r="R753" s="232"/>
      <c r="S753" s="232"/>
      <c r="T753" s="23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4" t="s">
        <v>156</v>
      </c>
      <c r="AU753" s="234" t="s">
        <v>175</v>
      </c>
      <c r="AV753" s="13" t="s">
        <v>81</v>
      </c>
      <c r="AW753" s="13" t="s">
        <v>35</v>
      </c>
      <c r="AX753" s="13" t="s">
        <v>73</v>
      </c>
      <c r="AY753" s="234" t="s">
        <v>143</v>
      </c>
    </row>
    <row r="754" s="14" customFormat="1">
      <c r="A754" s="14"/>
      <c r="B754" s="235"/>
      <c r="C754" s="236"/>
      <c r="D754" s="218" t="s">
        <v>156</v>
      </c>
      <c r="E754" s="237" t="s">
        <v>19</v>
      </c>
      <c r="F754" s="238" t="s">
        <v>814</v>
      </c>
      <c r="G754" s="236"/>
      <c r="H754" s="239">
        <v>25</v>
      </c>
      <c r="I754" s="240"/>
      <c r="J754" s="236"/>
      <c r="K754" s="236"/>
      <c r="L754" s="241"/>
      <c r="M754" s="242"/>
      <c r="N754" s="243"/>
      <c r="O754" s="243"/>
      <c r="P754" s="243"/>
      <c r="Q754" s="243"/>
      <c r="R754" s="243"/>
      <c r="S754" s="243"/>
      <c r="T754" s="244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5" t="s">
        <v>156</v>
      </c>
      <c r="AU754" s="245" t="s">
        <v>175</v>
      </c>
      <c r="AV754" s="14" t="s">
        <v>83</v>
      </c>
      <c r="AW754" s="14" t="s">
        <v>35</v>
      </c>
      <c r="AX754" s="14" t="s">
        <v>73</v>
      </c>
      <c r="AY754" s="245" t="s">
        <v>143</v>
      </c>
    </row>
    <row r="755" s="13" customFormat="1">
      <c r="A755" s="13"/>
      <c r="B755" s="225"/>
      <c r="C755" s="226"/>
      <c r="D755" s="218" t="s">
        <v>156</v>
      </c>
      <c r="E755" s="227" t="s">
        <v>19</v>
      </c>
      <c r="F755" s="228" t="s">
        <v>534</v>
      </c>
      <c r="G755" s="226"/>
      <c r="H755" s="227" t="s">
        <v>19</v>
      </c>
      <c r="I755" s="229"/>
      <c r="J755" s="226"/>
      <c r="K755" s="226"/>
      <c r="L755" s="230"/>
      <c r="M755" s="231"/>
      <c r="N755" s="232"/>
      <c r="O755" s="232"/>
      <c r="P755" s="232"/>
      <c r="Q755" s="232"/>
      <c r="R755" s="232"/>
      <c r="S755" s="232"/>
      <c r="T755" s="23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4" t="s">
        <v>156</v>
      </c>
      <c r="AU755" s="234" t="s">
        <v>175</v>
      </c>
      <c r="AV755" s="13" t="s">
        <v>81</v>
      </c>
      <c r="AW755" s="13" t="s">
        <v>35</v>
      </c>
      <c r="AX755" s="13" t="s">
        <v>73</v>
      </c>
      <c r="AY755" s="234" t="s">
        <v>143</v>
      </c>
    </row>
    <row r="756" s="14" customFormat="1">
      <c r="A756" s="14"/>
      <c r="B756" s="235"/>
      <c r="C756" s="236"/>
      <c r="D756" s="218" t="s">
        <v>156</v>
      </c>
      <c r="E756" s="237" t="s">
        <v>19</v>
      </c>
      <c r="F756" s="238" t="s">
        <v>535</v>
      </c>
      <c r="G756" s="236"/>
      <c r="H756" s="239">
        <v>85</v>
      </c>
      <c r="I756" s="240"/>
      <c r="J756" s="236"/>
      <c r="K756" s="236"/>
      <c r="L756" s="241"/>
      <c r="M756" s="242"/>
      <c r="N756" s="243"/>
      <c r="O756" s="243"/>
      <c r="P756" s="243"/>
      <c r="Q756" s="243"/>
      <c r="R756" s="243"/>
      <c r="S756" s="243"/>
      <c r="T756" s="244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45" t="s">
        <v>156</v>
      </c>
      <c r="AU756" s="245" t="s">
        <v>175</v>
      </c>
      <c r="AV756" s="14" t="s">
        <v>83</v>
      </c>
      <c r="AW756" s="14" t="s">
        <v>35</v>
      </c>
      <c r="AX756" s="14" t="s">
        <v>73</v>
      </c>
      <c r="AY756" s="245" t="s">
        <v>143</v>
      </c>
    </row>
    <row r="757" s="13" customFormat="1">
      <c r="A757" s="13"/>
      <c r="B757" s="225"/>
      <c r="C757" s="226"/>
      <c r="D757" s="218" t="s">
        <v>156</v>
      </c>
      <c r="E757" s="227" t="s">
        <v>19</v>
      </c>
      <c r="F757" s="228" t="s">
        <v>536</v>
      </c>
      <c r="G757" s="226"/>
      <c r="H757" s="227" t="s">
        <v>19</v>
      </c>
      <c r="I757" s="229"/>
      <c r="J757" s="226"/>
      <c r="K757" s="226"/>
      <c r="L757" s="230"/>
      <c r="M757" s="231"/>
      <c r="N757" s="232"/>
      <c r="O757" s="232"/>
      <c r="P757" s="232"/>
      <c r="Q757" s="232"/>
      <c r="R757" s="232"/>
      <c r="S757" s="232"/>
      <c r="T757" s="23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4" t="s">
        <v>156</v>
      </c>
      <c r="AU757" s="234" t="s">
        <v>175</v>
      </c>
      <c r="AV757" s="13" t="s">
        <v>81</v>
      </c>
      <c r="AW757" s="13" t="s">
        <v>35</v>
      </c>
      <c r="AX757" s="13" t="s">
        <v>73</v>
      </c>
      <c r="AY757" s="234" t="s">
        <v>143</v>
      </c>
    </row>
    <row r="758" s="14" customFormat="1">
      <c r="A758" s="14"/>
      <c r="B758" s="235"/>
      <c r="C758" s="236"/>
      <c r="D758" s="218" t="s">
        <v>156</v>
      </c>
      <c r="E758" s="237" t="s">
        <v>19</v>
      </c>
      <c r="F758" s="238" t="s">
        <v>537</v>
      </c>
      <c r="G758" s="236"/>
      <c r="H758" s="239">
        <v>10</v>
      </c>
      <c r="I758" s="240"/>
      <c r="J758" s="236"/>
      <c r="K758" s="236"/>
      <c r="L758" s="241"/>
      <c r="M758" s="242"/>
      <c r="N758" s="243"/>
      <c r="O758" s="243"/>
      <c r="P758" s="243"/>
      <c r="Q758" s="243"/>
      <c r="R758" s="243"/>
      <c r="S758" s="243"/>
      <c r="T758" s="244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5" t="s">
        <v>156</v>
      </c>
      <c r="AU758" s="245" t="s">
        <v>175</v>
      </c>
      <c r="AV758" s="14" t="s">
        <v>83</v>
      </c>
      <c r="AW758" s="14" t="s">
        <v>35</v>
      </c>
      <c r="AX758" s="14" t="s">
        <v>73</v>
      </c>
      <c r="AY758" s="245" t="s">
        <v>143</v>
      </c>
    </row>
    <row r="759" s="15" customFormat="1">
      <c r="A759" s="15"/>
      <c r="B759" s="246"/>
      <c r="C759" s="247"/>
      <c r="D759" s="218" t="s">
        <v>156</v>
      </c>
      <c r="E759" s="248" t="s">
        <v>19</v>
      </c>
      <c r="F759" s="249" t="s">
        <v>174</v>
      </c>
      <c r="G759" s="247"/>
      <c r="H759" s="250">
        <v>5238</v>
      </c>
      <c r="I759" s="251"/>
      <c r="J759" s="247"/>
      <c r="K759" s="247"/>
      <c r="L759" s="252"/>
      <c r="M759" s="253"/>
      <c r="N759" s="254"/>
      <c r="O759" s="254"/>
      <c r="P759" s="254"/>
      <c r="Q759" s="254"/>
      <c r="R759" s="254"/>
      <c r="S759" s="254"/>
      <c r="T759" s="255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256" t="s">
        <v>156</v>
      </c>
      <c r="AU759" s="256" t="s">
        <v>175</v>
      </c>
      <c r="AV759" s="15" t="s">
        <v>150</v>
      </c>
      <c r="AW759" s="15" t="s">
        <v>35</v>
      </c>
      <c r="AX759" s="15" t="s">
        <v>81</v>
      </c>
      <c r="AY759" s="256" t="s">
        <v>143</v>
      </c>
    </row>
    <row r="760" s="2" customFormat="1" ht="16.5" customHeight="1">
      <c r="A760" s="39"/>
      <c r="B760" s="40"/>
      <c r="C760" s="205" t="s">
        <v>815</v>
      </c>
      <c r="D760" s="205" t="s">
        <v>145</v>
      </c>
      <c r="E760" s="206" t="s">
        <v>816</v>
      </c>
      <c r="F760" s="207" t="s">
        <v>817</v>
      </c>
      <c r="G760" s="208" t="s">
        <v>148</v>
      </c>
      <c r="H760" s="209">
        <v>125</v>
      </c>
      <c r="I760" s="210"/>
      <c r="J760" s="211">
        <f>ROUND(I760*H760,2)</f>
        <v>0</v>
      </c>
      <c r="K760" s="207" t="s">
        <v>149</v>
      </c>
      <c r="L760" s="45"/>
      <c r="M760" s="212" t="s">
        <v>19</v>
      </c>
      <c r="N760" s="213" t="s">
        <v>44</v>
      </c>
      <c r="O760" s="85"/>
      <c r="P760" s="214">
        <f>O760*H760</f>
        <v>0</v>
      </c>
      <c r="Q760" s="214">
        <v>0.621</v>
      </c>
      <c r="R760" s="214">
        <f>Q760*H760</f>
        <v>77.625</v>
      </c>
      <c r="S760" s="214">
        <v>0</v>
      </c>
      <c r="T760" s="215">
        <f>S760*H760</f>
        <v>0</v>
      </c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R760" s="216" t="s">
        <v>150</v>
      </c>
      <c r="AT760" s="216" t="s">
        <v>145</v>
      </c>
      <c r="AU760" s="216" t="s">
        <v>175</v>
      </c>
      <c r="AY760" s="18" t="s">
        <v>143</v>
      </c>
      <c r="BE760" s="217">
        <f>IF(N760="základní",J760,0)</f>
        <v>0</v>
      </c>
      <c r="BF760" s="217">
        <f>IF(N760="snížená",J760,0)</f>
        <v>0</v>
      </c>
      <c r="BG760" s="217">
        <f>IF(N760="zákl. přenesená",J760,0)</f>
        <v>0</v>
      </c>
      <c r="BH760" s="217">
        <f>IF(N760="sníž. přenesená",J760,0)</f>
        <v>0</v>
      </c>
      <c r="BI760" s="217">
        <f>IF(N760="nulová",J760,0)</f>
        <v>0</v>
      </c>
      <c r="BJ760" s="18" t="s">
        <v>81</v>
      </c>
      <c r="BK760" s="217">
        <f>ROUND(I760*H760,2)</f>
        <v>0</v>
      </c>
      <c r="BL760" s="18" t="s">
        <v>150</v>
      </c>
      <c r="BM760" s="216" t="s">
        <v>818</v>
      </c>
    </row>
    <row r="761" s="2" customFormat="1">
      <c r="A761" s="39"/>
      <c r="B761" s="40"/>
      <c r="C761" s="41"/>
      <c r="D761" s="218" t="s">
        <v>152</v>
      </c>
      <c r="E761" s="41"/>
      <c r="F761" s="219" t="s">
        <v>819</v>
      </c>
      <c r="G761" s="41"/>
      <c r="H761" s="41"/>
      <c r="I761" s="220"/>
      <c r="J761" s="41"/>
      <c r="K761" s="41"/>
      <c r="L761" s="45"/>
      <c r="M761" s="221"/>
      <c r="N761" s="222"/>
      <c r="O761" s="85"/>
      <c r="P761" s="85"/>
      <c r="Q761" s="85"/>
      <c r="R761" s="85"/>
      <c r="S761" s="85"/>
      <c r="T761" s="86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T761" s="18" t="s">
        <v>152</v>
      </c>
      <c r="AU761" s="18" t="s">
        <v>175</v>
      </c>
    </row>
    <row r="762" s="2" customFormat="1">
      <c r="A762" s="39"/>
      <c r="B762" s="40"/>
      <c r="C762" s="41"/>
      <c r="D762" s="223" t="s">
        <v>154</v>
      </c>
      <c r="E762" s="41"/>
      <c r="F762" s="224" t="s">
        <v>820</v>
      </c>
      <c r="G762" s="41"/>
      <c r="H762" s="41"/>
      <c r="I762" s="220"/>
      <c r="J762" s="41"/>
      <c r="K762" s="41"/>
      <c r="L762" s="45"/>
      <c r="M762" s="221"/>
      <c r="N762" s="222"/>
      <c r="O762" s="85"/>
      <c r="P762" s="85"/>
      <c r="Q762" s="85"/>
      <c r="R762" s="85"/>
      <c r="S762" s="85"/>
      <c r="T762" s="86"/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T762" s="18" t="s">
        <v>154</v>
      </c>
      <c r="AU762" s="18" t="s">
        <v>175</v>
      </c>
    </row>
    <row r="763" s="13" customFormat="1">
      <c r="A763" s="13"/>
      <c r="B763" s="225"/>
      <c r="C763" s="226"/>
      <c r="D763" s="218" t="s">
        <v>156</v>
      </c>
      <c r="E763" s="227" t="s">
        <v>19</v>
      </c>
      <c r="F763" s="228" t="s">
        <v>157</v>
      </c>
      <c r="G763" s="226"/>
      <c r="H763" s="227" t="s">
        <v>19</v>
      </c>
      <c r="I763" s="229"/>
      <c r="J763" s="226"/>
      <c r="K763" s="226"/>
      <c r="L763" s="230"/>
      <c r="M763" s="231"/>
      <c r="N763" s="232"/>
      <c r="O763" s="232"/>
      <c r="P763" s="232"/>
      <c r="Q763" s="232"/>
      <c r="R763" s="232"/>
      <c r="S763" s="232"/>
      <c r="T763" s="23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34" t="s">
        <v>156</v>
      </c>
      <c r="AU763" s="234" t="s">
        <v>175</v>
      </c>
      <c r="AV763" s="13" t="s">
        <v>81</v>
      </c>
      <c r="AW763" s="13" t="s">
        <v>35</v>
      </c>
      <c r="AX763" s="13" t="s">
        <v>73</v>
      </c>
      <c r="AY763" s="234" t="s">
        <v>143</v>
      </c>
    </row>
    <row r="764" s="13" customFormat="1">
      <c r="A764" s="13"/>
      <c r="B764" s="225"/>
      <c r="C764" s="226"/>
      <c r="D764" s="218" t="s">
        <v>156</v>
      </c>
      <c r="E764" s="227" t="s">
        <v>19</v>
      </c>
      <c r="F764" s="228" t="s">
        <v>821</v>
      </c>
      <c r="G764" s="226"/>
      <c r="H764" s="227" t="s">
        <v>19</v>
      </c>
      <c r="I764" s="229"/>
      <c r="J764" s="226"/>
      <c r="K764" s="226"/>
      <c r="L764" s="230"/>
      <c r="M764" s="231"/>
      <c r="N764" s="232"/>
      <c r="O764" s="232"/>
      <c r="P764" s="232"/>
      <c r="Q764" s="232"/>
      <c r="R764" s="232"/>
      <c r="S764" s="232"/>
      <c r="T764" s="23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4" t="s">
        <v>156</v>
      </c>
      <c r="AU764" s="234" t="s">
        <v>175</v>
      </c>
      <c r="AV764" s="13" t="s">
        <v>81</v>
      </c>
      <c r="AW764" s="13" t="s">
        <v>35</v>
      </c>
      <c r="AX764" s="13" t="s">
        <v>73</v>
      </c>
      <c r="AY764" s="234" t="s">
        <v>143</v>
      </c>
    </row>
    <row r="765" s="14" customFormat="1">
      <c r="A765" s="14"/>
      <c r="B765" s="235"/>
      <c r="C765" s="236"/>
      <c r="D765" s="218" t="s">
        <v>156</v>
      </c>
      <c r="E765" s="237" t="s">
        <v>19</v>
      </c>
      <c r="F765" s="238" t="s">
        <v>512</v>
      </c>
      <c r="G765" s="236"/>
      <c r="H765" s="239">
        <v>125</v>
      </c>
      <c r="I765" s="240"/>
      <c r="J765" s="236"/>
      <c r="K765" s="236"/>
      <c r="L765" s="241"/>
      <c r="M765" s="242"/>
      <c r="N765" s="243"/>
      <c r="O765" s="243"/>
      <c r="P765" s="243"/>
      <c r="Q765" s="243"/>
      <c r="R765" s="243"/>
      <c r="S765" s="243"/>
      <c r="T765" s="244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45" t="s">
        <v>156</v>
      </c>
      <c r="AU765" s="245" t="s">
        <v>175</v>
      </c>
      <c r="AV765" s="14" t="s">
        <v>83</v>
      </c>
      <c r="AW765" s="14" t="s">
        <v>35</v>
      </c>
      <c r="AX765" s="14" t="s">
        <v>81</v>
      </c>
      <c r="AY765" s="245" t="s">
        <v>143</v>
      </c>
    </row>
    <row r="766" s="2" customFormat="1" ht="16.5" customHeight="1">
      <c r="A766" s="39"/>
      <c r="B766" s="40"/>
      <c r="C766" s="205" t="s">
        <v>822</v>
      </c>
      <c r="D766" s="205" t="s">
        <v>145</v>
      </c>
      <c r="E766" s="206" t="s">
        <v>823</v>
      </c>
      <c r="F766" s="207" t="s">
        <v>824</v>
      </c>
      <c r="G766" s="208" t="s">
        <v>148</v>
      </c>
      <c r="H766" s="209">
        <v>1489</v>
      </c>
      <c r="I766" s="210"/>
      <c r="J766" s="211">
        <f>ROUND(I766*H766,2)</f>
        <v>0</v>
      </c>
      <c r="K766" s="207" t="s">
        <v>149</v>
      </c>
      <c r="L766" s="45"/>
      <c r="M766" s="212" t="s">
        <v>19</v>
      </c>
      <c r="N766" s="213" t="s">
        <v>44</v>
      </c>
      <c r="O766" s="85"/>
      <c r="P766" s="214">
        <f>O766*H766</f>
        <v>0</v>
      </c>
      <c r="Q766" s="214">
        <v>0.68999999999999995</v>
      </c>
      <c r="R766" s="214">
        <f>Q766*H766</f>
        <v>1027.4099999999999</v>
      </c>
      <c r="S766" s="214">
        <v>0</v>
      </c>
      <c r="T766" s="215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16" t="s">
        <v>150</v>
      </c>
      <c r="AT766" s="216" t="s">
        <v>145</v>
      </c>
      <c r="AU766" s="216" t="s">
        <v>175</v>
      </c>
      <c r="AY766" s="18" t="s">
        <v>143</v>
      </c>
      <c r="BE766" s="217">
        <f>IF(N766="základní",J766,0)</f>
        <v>0</v>
      </c>
      <c r="BF766" s="217">
        <f>IF(N766="snížená",J766,0)</f>
        <v>0</v>
      </c>
      <c r="BG766" s="217">
        <f>IF(N766="zákl. přenesená",J766,0)</f>
        <v>0</v>
      </c>
      <c r="BH766" s="217">
        <f>IF(N766="sníž. přenesená",J766,0)</f>
        <v>0</v>
      </c>
      <c r="BI766" s="217">
        <f>IF(N766="nulová",J766,0)</f>
        <v>0</v>
      </c>
      <c r="BJ766" s="18" t="s">
        <v>81</v>
      </c>
      <c r="BK766" s="217">
        <f>ROUND(I766*H766,2)</f>
        <v>0</v>
      </c>
      <c r="BL766" s="18" t="s">
        <v>150</v>
      </c>
      <c r="BM766" s="216" t="s">
        <v>825</v>
      </c>
    </row>
    <row r="767" s="2" customFormat="1">
      <c r="A767" s="39"/>
      <c r="B767" s="40"/>
      <c r="C767" s="41"/>
      <c r="D767" s="218" t="s">
        <v>152</v>
      </c>
      <c r="E767" s="41"/>
      <c r="F767" s="219" t="s">
        <v>826</v>
      </c>
      <c r="G767" s="41"/>
      <c r="H767" s="41"/>
      <c r="I767" s="220"/>
      <c r="J767" s="41"/>
      <c r="K767" s="41"/>
      <c r="L767" s="45"/>
      <c r="M767" s="221"/>
      <c r="N767" s="222"/>
      <c r="O767" s="85"/>
      <c r="P767" s="85"/>
      <c r="Q767" s="85"/>
      <c r="R767" s="85"/>
      <c r="S767" s="85"/>
      <c r="T767" s="86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152</v>
      </c>
      <c r="AU767" s="18" t="s">
        <v>175</v>
      </c>
    </row>
    <row r="768" s="2" customFormat="1">
      <c r="A768" s="39"/>
      <c r="B768" s="40"/>
      <c r="C768" s="41"/>
      <c r="D768" s="223" t="s">
        <v>154</v>
      </c>
      <c r="E768" s="41"/>
      <c r="F768" s="224" t="s">
        <v>827</v>
      </c>
      <c r="G768" s="41"/>
      <c r="H768" s="41"/>
      <c r="I768" s="220"/>
      <c r="J768" s="41"/>
      <c r="K768" s="41"/>
      <c r="L768" s="45"/>
      <c r="M768" s="221"/>
      <c r="N768" s="222"/>
      <c r="O768" s="85"/>
      <c r="P768" s="85"/>
      <c r="Q768" s="85"/>
      <c r="R768" s="85"/>
      <c r="S768" s="85"/>
      <c r="T768" s="86"/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T768" s="18" t="s">
        <v>154</v>
      </c>
      <c r="AU768" s="18" t="s">
        <v>175</v>
      </c>
    </row>
    <row r="769" s="13" customFormat="1">
      <c r="A769" s="13"/>
      <c r="B769" s="225"/>
      <c r="C769" s="226"/>
      <c r="D769" s="218" t="s">
        <v>156</v>
      </c>
      <c r="E769" s="227" t="s">
        <v>19</v>
      </c>
      <c r="F769" s="228" t="s">
        <v>157</v>
      </c>
      <c r="G769" s="226"/>
      <c r="H769" s="227" t="s">
        <v>19</v>
      </c>
      <c r="I769" s="229"/>
      <c r="J769" s="226"/>
      <c r="K769" s="226"/>
      <c r="L769" s="230"/>
      <c r="M769" s="231"/>
      <c r="N769" s="232"/>
      <c r="O769" s="232"/>
      <c r="P769" s="232"/>
      <c r="Q769" s="232"/>
      <c r="R769" s="232"/>
      <c r="S769" s="232"/>
      <c r="T769" s="23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4" t="s">
        <v>156</v>
      </c>
      <c r="AU769" s="234" t="s">
        <v>175</v>
      </c>
      <c r="AV769" s="13" t="s">
        <v>81</v>
      </c>
      <c r="AW769" s="13" t="s">
        <v>35</v>
      </c>
      <c r="AX769" s="13" t="s">
        <v>73</v>
      </c>
      <c r="AY769" s="234" t="s">
        <v>143</v>
      </c>
    </row>
    <row r="770" s="13" customFormat="1">
      <c r="A770" s="13"/>
      <c r="B770" s="225"/>
      <c r="C770" s="226"/>
      <c r="D770" s="218" t="s">
        <v>156</v>
      </c>
      <c r="E770" s="227" t="s">
        <v>19</v>
      </c>
      <c r="F770" s="228" t="s">
        <v>828</v>
      </c>
      <c r="G770" s="226"/>
      <c r="H770" s="227" t="s">
        <v>19</v>
      </c>
      <c r="I770" s="229"/>
      <c r="J770" s="226"/>
      <c r="K770" s="226"/>
      <c r="L770" s="230"/>
      <c r="M770" s="231"/>
      <c r="N770" s="232"/>
      <c r="O770" s="232"/>
      <c r="P770" s="232"/>
      <c r="Q770" s="232"/>
      <c r="R770" s="232"/>
      <c r="S770" s="232"/>
      <c r="T770" s="233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4" t="s">
        <v>156</v>
      </c>
      <c r="AU770" s="234" t="s">
        <v>175</v>
      </c>
      <c r="AV770" s="13" t="s">
        <v>81</v>
      </c>
      <c r="AW770" s="13" t="s">
        <v>35</v>
      </c>
      <c r="AX770" s="13" t="s">
        <v>73</v>
      </c>
      <c r="AY770" s="234" t="s">
        <v>143</v>
      </c>
    </row>
    <row r="771" s="14" customFormat="1">
      <c r="A771" s="14"/>
      <c r="B771" s="235"/>
      <c r="C771" s="236"/>
      <c r="D771" s="218" t="s">
        <v>156</v>
      </c>
      <c r="E771" s="237" t="s">
        <v>19</v>
      </c>
      <c r="F771" s="238" t="s">
        <v>829</v>
      </c>
      <c r="G771" s="236"/>
      <c r="H771" s="239">
        <v>1444</v>
      </c>
      <c r="I771" s="240"/>
      <c r="J771" s="236"/>
      <c r="K771" s="236"/>
      <c r="L771" s="241"/>
      <c r="M771" s="242"/>
      <c r="N771" s="243"/>
      <c r="O771" s="243"/>
      <c r="P771" s="243"/>
      <c r="Q771" s="243"/>
      <c r="R771" s="243"/>
      <c r="S771" s="243"/>
      <c r="T771" s="244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5" t="s">
        <v>156</v>
      </c>
      <c r="AU771" s="245" t="s">
        <v>175</v>
      </c>
      <c r="AV771" s="14" t="s">
        <v>83</v>
      </c>
      <c r="AW771" s="14" t="s">
        <v>35</v>
      </c>
      <c r="AX771" s="14" t="s">
        <v>73</v>
      </c>
      <c r="AY771" s="245" t="s">
        <v>143</v>
      </c>
    </row>
    <row r="772" s="13" customFormat="1">
      <c r="A772" s="13"/>
      <c r="B772" s="225"/>
      <c r="C772" s="226"/>
      <c r="D772" s="218" t="s">
        <v>156</v>
      </c>
      <c r="E772" s="227" t="s">
        <v>19</v>
      </c>
      <c r="F772" s="228" t="s">
        <v>529</v>
      </c>
      <c r="G772" s="226"/>
      <c r="H772" s="227" t="s">
        <v>19</v>
      </c>
      <c r="I772" s="229"/>
      <c r="J772" s="226"/>
      <c r="K772" s="226"/>
      <c r="L772" s="230"/>
      <c r="M772" s="231"/>
      <c r="N772" s="232"/>
      <c r="O772" s="232"/>
      <c r="P772" s="232"/>
      <c r="Q772" s="232"/>
      <c r="R772" s="232"/>
      <c r="S772" s="232"/>
      <c r="T772" s="23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4" t="s">
        <v>156</v>
      </c>
      <c r="AU772" s="234" t="s">
        <v>175</v>
      </c>
      <c r="AV772" s="13" t="s">
        <v>81</v>
      </c>
      <c r="AW772" s="13" t="s">
        <v>35</v>
      </c>
      <c r="AX772" s="13" t="s">
        <v>73</v>
      </c>
      <c r="AY772" s="234" t="s">
        <v>143</v>
      </c>
    </row>
    <row r="773" s="13" customFormat="1">
      <c r="A773" s="13"/>
      <c r="B773" s="225"/>
      <c r="C773" s="226"/>
      <c r="D773" s="218" t="s">
        <v>156</v>
      </c>
      <c r="E773" s="227" t="s">
        <v>19</v>
      </c>
      <c r="F773" s="228" t="s">
        <v>830</v>
      </c>
      <c r="G773" s="226"/>
      <c r="H773" s="227" t="s">
        <v>19</v>
      </c>
      <c r="I773" s="229"/>
      <c r="J773" s="226"/>
      <c r="K773" s="226"/>
      <c r="L773" s="230"/>
      <c r="M773" s="231"/>
      <c r="N773" s="232"/>
      <c r="O773" s="232"/>
      <c r="P773" s="232"/>
      <c r="Q773" s="232"/>
      <c r="R773" s="232"/>
      <c r="S773" s="232"/>
      <c r="T773" s="23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4" t="s">
        <v>156</v>
      </c>
      <c r="AU773" s="234" t="s">
        <v>175</v>
      </c>
      <c r="AV773" s="13" t="s">
        <v>81</v>
      </c>
      <c r="AW773" s="13" t="s">
        <v>35</v>
      </c>
      <c r="AX773" s="13" t="s">
        <v>73</v>
      </c>
      <c r="AY773" s="234" t="s">
        <v>143</v>
      </c>
    </row>
    <row r="774" s="14" customFormat="1">
      <c r="A774" s="14"/>
      <c r="B774" s="235"/>
      <c r="C774" s="236"/>
      <c r="D774" s="218" t="s">
        <v>156</v>
      </c>
      <c r="E774" s="237" t="s">
        <v>19</v>
      </c>
      <c r="F774" s="238" t="s">
        <v>831</v>
      </c>
      <c r="G774" s="236"/>
      <c r="H774" s="239">
        <v>15</v>
      </c>
      <c r="I774" s="240"/>
      <c r="J774" s="236"/>
      <c r="K774" s="236"/>
      <c r="L774" s="241"/>
      <c r="M774" s="242"/>
      <c r="N774" s="243"/>
      <c r="O774" s="243"/>
      <c r="P774" s="243"/>
      <c r="Q774" s="243"/>
      <c r="R774" s="243"/>
      <c r="S774" s="243"/>
      <c r="T774" s="244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45" t="s">
        <v>156</v>
      </c>
      <c r="AU774" s="245" t="s">
        <v>175</v>
      </c>
      <c r="AV774" s="14" t="s">
        <v>83</v>
      </c>
      <c r="AW774" s="14" t="s">
        <v>35</v>
      </c>
      <c r="AX774" s="14" t="s">
        <v>73</v>
      </c>
      <c r="AY774" s="245" t="s">
        <v>143</v>
      </c>
    </row>
    <row r="775" s="13" customFormat="1">
      <c r="A775" s="13"/>
      <c r="B775" s="225"/>
      <c r="C775" s="226"/>
      <c r="D775" s="218" t="s">
        <v>156</v>
      </c>
      <c r="E775" s="227" t="s">
        <v>19</v>
      </c>
      <c r="F775" s="228" t="s">
        <v>832</v>
      </c>
      <c r="G775" s="226"/>
      <c r="H775" s="227" t="s">
        <v>19</v>
      </c>
      <c r="I775" s="229"/>
      <c r="J775" s="226"/>
      <c r="K775" s="226"/>
      <c r="L775" s="230"/>
      <c r="M775" s="231"/>
      <c r="N775" s="232"/>
      <c r="O775" s="232"/>
      <c r="P775" s="232"/>
      <c r="Q775" s="232"/>
      <c r="R775" s="232"/>
      <c r="S775" s="232"/>
      <c r="T775" s="233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4" t="s">
        <v>156</v>
      </c>
      <c r="AU775" s="234" t="s">
        <v>175</v>
      </c>
      <c r="AV775" s="13" t="s">
        <v>81</v>
      </c>
      <c r="AW775" s="13" t="s">
        <v>35</v>
      </c>
      <c r="AX775" s="13" t="s">
        <v>73</v>
      </c>
      <c r="AY775" s="234" t="s">
        <v>143</v>
      </c>
    </row>
    <row r="776" s="14" customFormat="1">
      <c r="A776" s="14"/>
      <c r="B776" s="235"/>
      <c r="C776" s="236"/>
      <c r="D776" s="218" t="s">
        <v>156</v>
      </c>
      <c r="E776" s="237" t="s">
        <v>19</v>
      </c>
      <c r="F776" s="238" t="s">
        <v>833</v>
      </c>
      <c r="G776" s="236"/>
      <c r="H776" s="239">
        <v>30</v>
      </c>
      <c r="I776" s="240"/>
      <c r="J776" s="236"/>
      <c r="K776" s="236"/>
      <c r="L776" s="241"/>
      <c r="M776" s="242"/>
      <c r="N776" s="243"/>
      <c r="O776" s="243"/>
      <c r="P776" s="243"/>
      <c r="Q776" s="243"/>
      <c r="R776" s="243"/>
      <c r="S776" s="243"/>
      <c r="T776" s="244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5" t="s">
        <v>156</v>
      </c>
      <c r="AU776" s="245" t="s">
        <v>175</v>
      </c>
      <c r="AV776" s="14" t="s">
        <v>83</v>
      </c>
      <c r="AW776" s="14" t="s">
        <v>35</v>
      </c>
      <c r="AX776" s="14" t="s">
        <v>73</v>
      </c>
      <c r="AY776" s="245" t="s">
        <v>143</v>
      </c>
    </row>
    <row r="777" s="15" customFormat="1">
      <c r="A777" s="15"/>
      <c r="B777" s="246"/>
      <c r="C777" s="247"/>
      <c r="D777" s="218" t="s">
        <v>156</v>
      </c>
      <c r="E777" s="248" t="s">
        <v>19</v>
      </c>
      <c r="F777" s="249" t="s">
        <v>174</v>
      </c>
      <c r="G777" s="247"/>
      <c r="H777" s="250">
        <v>1489</v>
      </c>
      <c r="I777" s="251"/>
      <c r="J777" s="247"/>
      <c r="K777" s="247"/>
      <c r="L777" s="252"/>
      <c r="M777" s="253"/>
      <c r="N777" s="254"/>
      <c r="O777" s="254"/>
      <c r="P777" s="254"/>
      <c r="Q777" s="254"/>
      <c r="R777" s="254"/>
      <c r="S777" s="254"/>
      <c r="T777" s="255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T777" s="256" t="s">
        <v>156</v>
      </c>
      <c r="AU777" s="256" t="s">
        <v>175</v>
      </c>
      <c r="AV777" s="15" t="s">
        <v>150</v>
      </c>
      <c r="AW777" s="15" t="s">
        <v>35</v>
      </c>
      <c r="AX777" s="15" t="s">
        <v>81</v>
      </c>
      <c r="AY777" s="256" t="s">
        <v>143</v>
      </c>
    </row>
    <row r="778" s="2" customFormat="1" ht="16.5" customHeight="1">
      <c r="A778" s="39"/>
      <c r="B778" s="40"/>
      <c r="C778" s="205" t="s">
        <v>834</v>
      </c>
      <c r="D778" s="205" t="s">
        <v>145</v>
      </c>
      <c r="E778" s="206" t="s">
        <v>835</v>
      </c>
      <c r="F778" s="207" t="s">
        <v>836</v>
      </c>
      <c r="G778" s="208" t="s">
        <v>148</v>
      </c>
      <c r="H778" s="209">
        <v>6347</v>
      </c>
      <c r="I778" s="210"/>
      <c r="J778" s="211">
        <f>ROUND(I778*H778,2)</f>
        <v>0</v>
      </c>
      <c r="K778" s="207" t="s">
        <v>149</v>
      </c>
      <c r="L778" s="45"/>
      <c r="M778" s="212" t="s">
        <v>19</v>
      </c>
      <c r="N778" s="213" t="s">
        <v>44</v>
      </c>
      <c r="O778" s="85"/>
      <c r="P778" s="214">
        <f>O778*H778</f>
        <v>0</v>
      </c>
      <c r="Q778" s="214">
        <v>0.42148999999999998</v>
      </c>
      <c r="R778" s="214">
        <f>Q778*H778</f>
        <v>2675.1970299999998</v>
      </c>
      <c r="S778" s="214">
        <v>0</v>
      </c>
      <c r="T778" s="215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16" t="s">
        <v>150</v>
      </c>
      <c r="AT778" s="216" t="s">
        <v>145</v>
      </c>
      <c r="AU778" s="216" t="s">
        <v>175</v>
      </c>
      <c r="AY778" s="18" t="s">
        <v>143</v>
      </c>
      <c r="BE778" s="217">
        <f>IF(N778="základní",J778,0)</f>
        <v>0</v>
      </c>
      <c r="BF778" s="217">
        <f>IF(N778="snížená",J778,0)</f>
        <v>0</v>
      </c>
      <c r="BG778" s="217">
        <f>IF(N778="zákl. přenesená",J778,0)</f>
        <v>0</v>
      </c>
      <c r="BH778" s="217">
        <f>IF(N778="sníž. přenesená",J778,0)</f>
        <v>0</v>
      </c>
      <c r="BI778" s="217">
        <f>IF(N778="nulová",J778,0)</f>
        <v>0</v>
      </c>
      <c r="BJ778" s="18" t="s">
        <v>81</v>
      </c>
      <c r="BK778" s="217">
        <f>ROUND(I778*H778,2)</f>
        <v>0</v>
      </c>
      <c r="BL778" s="18" t="s">
        <v>150</v>
      </c>
      <c r="BM778" s="216" t="s">
        <v>837</v>
      </c>
    </row>
    <row r="779" s="2" customFormat="1">
      <c r="A779" s="39"/>
      <c r="B779" s="40"/>
      <c r="C779" s="41"/>
      <c r="D779" s="218" t="s">
        <v>152</v>
      </c>
      <c r="E779" s="41"/>
      <c r="F779" s="219" t="s">
        <v>838</v>
      </c>
      <c r="G779" s="41"/>
      <c r="H779" s="41"/>
      <c r="I779" s="220"/>
      <c r="J779" s="41"/>
      <c r="K779" s="41"/>
      <c r="L779" s="45"/>
      <c r="M779" s="221"/>
      <c r="N779" s="222"/>
      <c r="O779" s="85"/>
      <c r="P779" s="85"/>
      <c r="Q779" s="85"/>
      <c r="R779" s="85"/>
      <c r="S779" s="85"/>
      <c r="T779" s="86"/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T779" s="18" t="s">
        <v>152</v>
      </c>
      <c r="AU779" s="18" t="s">
        <v>175</v>
      </c>
    </row>
    <row r="780" s="2" customFormat="1">
      <c r="A780" s="39"/>
      <c r="B780" s="40"/>
      <c r="C780" s="41"/>
      <c r="D780" s="223" t="s">
        <v>154</v>
      </c>
      <c r="E780" s="41"/>
      <c r="F780" s="224" t="s">
        <v>839</v>
      </c>
      <c r="G780" s="41"/>
      <c r="H780" s="41"/>
      <c r="I780" s="220"/>
      <c r="J780" s="41"/>
      <c r="K780" s="41"/>
      <c r="L780" s="45"/>
      <c r="M780" s="221"/>
      <c r="N780" s="222"/>
      <c r="O780" s="85"/>
      <c r="P780" s="85"/>
      <c r="Q780" s="85"/>
      <c r="R780" s="85"/>
      <c r="S780" s="85"/>
      <c r="T780" s="86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T780" s="18" t="s">
        <v>154</v>
      </c>
      <c r="AU780" s="18" t="s">
        <v>175</v>
      </c>
    </row>
    <row r="781" s="13" customFormat="1">
      <c r="A781" s="13"/>
      <c r="B781" s="225"/>
      <c r="C781" s="226"/>
      <c r="D781" s="218" t="s">
        <v>156</v>
      </c>
      <c r="E781" s="227" t="s">
        <v>19</v>
      </c>
      <c r="F781" s="228" t="s">
        <v>157</v>
      </c>
      <c r="G781" s="226"/>
      <c r="H781" s="227" t="s">
        <v>19</v>
      </c>
      <c r="I781" s="229"/>
      <c r="J781" s="226"/>
      <c r="K781" s="226"/>
      <c r="L781" s="230"/>
      <c r="M781" s="231"/>
      <c r="N781" s="232"/>
      <c r="O781" s="232"/>
      <c r="P781" s="232"/>
      <c r="Q781" s="232"/>
      <c r="R781" s="232"/>
      <c r="S781" s="232"/>
      <c r="T781" s="233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34" t="s">
        <v>156</v>
      </c>
      <c r="AU781" s="234" t="s">
        <v>175</v>
      </c>
      <c r="AV781" s="13" t="s">
        <v>81</v>
      </c>
      <c r="AW781" s="13" t="s">
        <v>35</v>
      </c>
      <c r="AX781" s="13" t="s">
        <v>73</v>
      </c>
      <c r="AY781" s="234" t="s">
        <v>143</v>
      </c>
    </row>
    <row r="782" s="13" customFormat="1">
      <c r="A782" s="13"/>
      <c r="B782" s="225"/>
      <c r="C782" s="226"/>
      <c r="D782" s="218" t="s">
        <v>156</v>
      </c>
      <c r="E782" s="227" t="s">
        <v>19</v>
      </c>
      <c r="F782" s="228" t="s">
        <v>840</v>
      </c>
      <c r="G782" s="226"/>
      <c r="H782" s="227" t="s">
        <v>19</v>
      </c>
      <c r="I782" s="229"/>
      <c r="J782" s="226"/>
      <c r="K782" s="226"/>
      <c r="L782" s="230"/>
      <c r="M782" s="231"/>
      <c r="N782" s="232"/>
      <c r="O782" s="232"/>
      <c r="P782" s="232"/>
      <c r="Q782" s="232"/>
      <c r="R782" s="232"/>
      <c r="S782" s="232"/>
      <c r="T782" s="233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4" t="s">
        <v>156</v>
      </c>
      <c r="AU782" s="234" t="s">
        <v>175</v>
      </c>
      <c r="AV782" s="13" t="s">
        <v>81</v>
      </c>
      <c r="AW782" s="13" t="s">
        <v>35</v>
      </c>
      <c r="AX782" s="13" t="s">
        <v>73</v>
      </c>
      <c r="AY782" s="234" t="s">
        <v>143</v>
      </c>
    </row>
    <row r="783" s="14" customFormat="1">
      <c r="A783" s="14"/>
      <c r="B783" s="235"/>
      <c r="C783" s="236"/>
      <c r="D783" s="218" t="s">
        <v>156</v>
      </c>
      <c r="E783" s="237" t="s">
        <v>19</v>
      </c>
      <c r="F783" s="238" t="s">
        <v>841</v>
      </c>
      <c r="G783" s="236"/>
      <c r="H783" s="239">
        <v>6135</v>
      </c>
      <c r="I783" s="240"/>
      <c r="J783" s="236"/>
      <c r="K783" s="236"/>
      <c r="L783" s="241"/>
      <c r="M783" s="242"/>
      <c r="N783" s="243"/>
      <c r="O783" s="243"/>
      <c r="P783" s="243"/>
      <c r="Q783" s="243"/>
      <c r="R783" s="243"/>
      <c r="S783" s="243"/>
      <c r="T783" s="244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45" t="s">
        <v>156</v>
      </c>
      <c r="AU783" s="245" t="s">
        <v>175</v>
      </c>
      <c r="AV783" s="14" t="s">
        <v>83</v>
      </c>
      <c r="AW783" s="14" t="s">
        <v>35</v>
      </c>
      <c r="AX783" s="14" t="s">
        <v>73</v>
      </c>
      <c r="AY783" s="245" t="s">
        <v>143</v>
      </c>
    </row>
    <row r="784" s="13" customFormat="1">
      <c r="A784" s="13"/>
      <c r="B784" s="225"/>
      <c r="C784" s="226"/>
      <c r="D784" s="218" t="s">
        <v>156</v>
      </c>
      <c r="E784" s="227" t="s">
        <v>19</v>
      </c>
      <c r="F784" s="228" t="s">
        <v>529</v>
      </c>
      <c r="G784" s="226"/>
      <c r="H784" s="227" t="s">
        <v>19</v>
      </c>
      <c r="I784" s="229"/>
      <c r="J784" s="226"/>
      <c r="K784" s="226"/>
      <c r="L784" s="230"/>
      <c r="M784" s="231"/>
      <c r="N784" s="232"/>
      <c r="O784" s="232"/>
      <c r="P784" s="232"/>
      <c r="Q784" s="232"/>
      <c r="R784" s="232"/>
      <c r="S784" s="232"/>
      <c r="T784" s="233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34" t="s">
        <v>156</v>
      </c>
      <c r="AU784" s="234" t="s">
        <v>175</v>
      </c>
      <c r="AV784" s="13" t="s">
        <v>81</v>
      </c>
      <c r="AW784" s="13" t="s">
        <v>35</v>
      </c>
      <c r="AX784" s="13" t="s">
        <v>73</v>
      </c>
      <c r="AY784" s="234" t="s">
        <v>143</v>
      </c>
    </row>
    <row r="785" s="13" customFormat="1">
      <c r="A785" s="13"/>
      <c r="B785" s="225"/>
      <c r="C785" s="226"/>
      <c r="D785" s="218" t="s">
        <v>156</v>
      </c>
      <c r="E785" s="227" t="s">
        <v>19</v>
      </c>
      <c r="F785" s="228" t="s">
        <v>530</v>
      </c>
      <c r="G785" s="226"/>
      <c r="H785" s="227" t="s">
        <v>19</v>
      </c>
      <c r="I785" s="229"/>
      <c r="J785" s="226"/>
      <c r="K785" s="226"/>
      <c r="L785" s="230"/>
      <c r="M785" s="231"/>
      <c r="N785" s="232"/>
      <c r="O785" s="232"/>
      <c r="P785" s="232"/>
      <c r="Q785" s="232"/>
      <c r="R785" s="232"/>
      <c r="S785" s="232"/>
      <c r="T785" s="233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34" t="s">
        <v>156</v>
      </c>
      <c r="AU785" s="234" t="s">
        <v>175</v>
      </c>
      <c r="AV785" s="13" t="s">
        <v>81</v>
      </c>
      <c r="AW785" s="13" t="s">
        <v>35</v>
      </c>
      <c r="AX785" s="13" t="s">
        <v>73</v>
      </c>
      <c r="AY785" s="234" t="s">
        <v>143</v>
      </c>
    </row>
    <row r="786" s="14" customFormat="1">
      <c r="A786" s="14"/>
      <c r="B786" s="235"/>
      <c r="C786" s="236"/>
      <c r="D786" s="218" t="s">
        <v>156</v>
      </c>
      <c r="E786" s="237" t="s">
        <v>19</v>
      </c>
      <c r="F786" s="238" t="s">
        <v>521</v>
      </c>
      <c r="G786" s="236"/>
      <c r="H786" s="239">
        <v>47</v>
      </c>
      <c r="I786" s="240"/>
      <c r="J786" s="236"/>
      <c r="K786" s="236"/>
      <c r="L786" s="241"/>
      <c r="M786" s="242"/>
      <c r="N786" s="243"/>
      <c r="O786" s="243"/>
      <c r="P786" s="243"/>
      <c r="Q786" s="243"/>
      <c r="R786" s="243"/>
      <c r="S786" s="243"/>
      <c r="T786" s="244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5" t="s">
        <v>156</v>
      </c>
      <c r="AU786" s="245" t="s">
        <v>175</v>
      </c>
      <c r="AV786" s="14" t="s">
        <v>83</v>
      </c>
      <c r="AW786" s="14" t="s">
        <v>35</v>
      </c>
      <c r="AX786" s="14" t="s">
        <v>73</v>
      </c>
      <c r="AY786" s="245" t="s">
        <v>143</v>
      </c>
    </row>
    <row r="787" s="13" customFormat="1">
      <c r="A787" s="13"/>
      <c r="B787" s="225"/>
      <c r="C787" s="226"/>
      <c r="D787" s="218" t="s">
        <v>156</v>
      </c>
      <c r="E787" s="227" t="s">
        <v>19</v>
      </c>
      <c r="F787" s="228" t="s">
        <v>531</v>
      </c>
      <c r="G787" s="226"/>
      <c r="H787" s="227" t="s">
        <v>19</v>
      </c>
      <c r="I787" s="229"/>
      <c r="J787" s="226"/>
      <c r="K787" s="226"/>
      <c r="L787" s="230"/>
      <c r="M787" s="231"/>
      <c r="N787" s="232"/>
      <c r="O787" s="232"/>
      <c r="P787" s="232"/>
      <c r="Q787" s="232"/>
      <c r="R787" s="232"/>
      <c r="S787" s="232"/>
      <c r="T787" s="233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4" t="s">
        <v>156</v>
      </c>
      <c r="AU787" s="234" t="s">
        <v>175</v>
      </c>
      <c r="AV787" s="13" t="s">
        <v>81</v>
      </c>
      <c r="AW787" s="13" t="s">
        <v>35</v>
      </c>
      <c r="AX787" s="13" t="s">
        <v>73</v>
      </c>
      <c r="AY787" s="234" t="s">
        <v>143</v>
      </c>
    </row>
    <row r="788" s="14" customFormat="1">
      <c r="A788" s="14"/>
      <c r="B788" s="235"/>
      <c r="C788" s="236"/>
      <c r="D788" s="218" t="s">
        <v>156</v>
      </c>
      <c r="E788" s="237" t="s">
        <v>19</v>
      </c>
      <c r="F788" s="238" t="s">
        <v>532</v>
      </c>
      <c r="G788" s="236"/>
      <c r="H788" s="239">
        <v>35</v>
      </c>
      <c r="I788" s="240"/>
      <c r="J788" s="236"/>
      <c r="K788" s="236"/>
      <c r="L788" s="241"/>
      <c r="M788" s="242"/>
      <c r="N788" s="243"/>
      <c r="O788" s="243"/>
      <c r="P788" s="243"/>
      <c r="Q788" s="243"/>
      <c r="R788" s="243"/>
      <c r="S788" s="243"/>
      <c r="T788" s="244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45" t="s">
        <v>156</v>
      </c>
      <c r="AU788" s="245" t="s">
        <v>175</v>
      </c>
      <c r="AV788" s="14" t="s">
        <v>83</v>
      </c>
      <c r="AW788" s="14" t="s">
        <v>35</v>
      </c>
      <c r="AX788" s="14" t="s">
        <v>73</v>
      </c>
      <c r="AY788" s="245" t="s">
        <v>143</v>
      </c>
    </row>
    <row r="789" s="13" customFormat="1">
      <c r="A789" s="13"/>
      <c r="B789" s="225"/>
      <c r="C789" s="226"/>
      <c r="D789" s="218" t="s">
        <v>156</v>
      </c>
      <c r="E789" s="227" t="s">
        <v>19</v>
      </c>
      <c r="F789" s="228" t="s">
        <v>533</v>
      </c>
      <c r="G789" s="226"/>
      <c r="H789" s="227" t="s">
        <v>19</v>
      </c>
      <c r="I789" s="229"/>
      <c r="J789" s="226"/>
      <c r="K789" s="226"/>
      <c r="L789" s="230"/>
      <c r="M789" s="231"/>
      <c r="N789" s="232"/>
      <c r="O789" s="232"/>
      <c r="P789" s="232"/>
      <c r="Q789" s="232"/>
      <c r="R789" s="232"/>
      <c r="S789" s="232"/>
      <c r="T789" s="23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34" t="s">
        <v>156</v>
      </c>
      <c r="AU789" s="234" t="s">
        <v>175</v>
      </c>
      <c r="AV789" s="13" t="s">
        <v>81</v>
      </c>
      <c r="AW789" s="13" t="s">
        <v>35</v>
      </c>
      <c r="AX789" s="13" t="s">
        <v>73</v>
      </c>
      <c r="AY789" s="234" t="s">
        <v>143</v>
      </c>
    </row>
    <row r="790" s="14" customFormat="1">
      <c r="A790" s="14"/>
      <c r="B790" s="235"/>
      <c r="C790" s="236"/>
      <c r="D790" s="218" t="s">
        <v>156</v>
      </c>
      <c r="E790" s="237" t="s">
        <v>19</v>
      </c>
      <c r="F790" s="238" t="s">
        <v>532</v>
      </c>
      <c r="G790" s="236"/>
      <c r="H790" s="239">
        <v>35</v>
      </c>
      <c r="I790" s="240"/>
      <c r="J790" s="236"/>
      <c r="K790" s="236"/>
      <c r="L790" s="241"/>
      <c r="M790" s="242"/>
      <c r="N790" s="243"/>
      <c r="O790" s="243"/>
      <c r="P790" s="243"/>
      <c r="Q790" s="243"/>
      <c r="R790" s="243"/>
      <c r="S790" s="243"/>
      <c r="T790" s="244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45" t="s">
        <v>156</v>
      </c>
      <c r="AU790" s="245" t="s">
        <v>175</v>
      </c>
      <c r="AV790" s="14" t="s">
        <v>83</v>
      </c>
      <c r="AW790" s="14" t="s">
        <v>35</v>
      </c>
      <c r="AX790" s="14" t="s">
        <v>73</v>
      </c>
      <c r="AY790" s="245" t="s">
        <v>143</v>
      </c>
    </row>
    <row r="791" s="13" customFormat="1">
      <c r="A791" s="13"/>
      <c r="B791" s="225"/>
      <c r="C791" s="226"/>
      <c r="D791" s="218" t="s">
        <v>156</v>
      </c>
      <c r="E791" s="227" t="s">
        <v>19</v>
      </c>
      <c r="F791" s="228" t="s">
        <v>534</v>
      </c>
      <c r="G791" s="226"/>
      <c r="H791" s="227" t="s">
        <v>19</v>
      </c>
      <c r="I791" s="229"/>
      <c r="J791" s="226"/>
      <c r="K791" s="226"/>
      <c r="L791" s="230"/>
      <c r="M791" s="231"/>
      <c r="N791" s="232"/>
      <c r="O791" s="232"/>
      <c r="P791" s="232"/>
      <c r="Q791" s="232"/>
      <c r="R791" s="232"/>
      <c r="S791" s="232"/>
      <c r="T791" s="23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34" t="s">
        <v>156</v>
      </c>
      <c r="AU791" s="234" t="s">
        <v>175</v>
      </c>
      <c r="AV791" s="13" t="s">
        <v>81</v>
      </c>
      <c r="AW791" s="13" t="s">
        <v>35</v>
      </c>
      <c r="AX791" s="13" t="s">
        <v>73</v>
      </c>
      <c r="AY791" s="234" t="s">
        <v>143</v>
      </c>
    </row>
    <row r="792" s="14" customFormat="1">
      <c r="A792" s="14"/>
      <c r="B792" s="235"/>
      <c r="C792" s="236"/>
      <c r="D792" s="218" t="s">
        <v>156</v>
      </c>
      <c r="E792" s="237" t="s">
        <v>19</v>
      </c>
      <c r="F792" s="238" t="s">
        <v>535</v>
      </c>
      <c r="G792" s="236"/>
      <c r="H792" s="239">
        <v>85</v>
      </c>
      <c r="I792" s="240"/>
      <c r="J792" s="236"/>
      <c r="K792" s="236"/>
      <c r="L792" s="241"/>
      <c r="M792" s="242"/>
      <c r="N792" s="243"/>
      <c r="O792" s="243"/>
      <c r="P792" s="243"/>
      <c r="Q792" s="243"/>
      <c r="R792" s="243"/>
      <c r="S792" s="243"/>
      <c r="T792" s="244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45" t="s">
        <v>156</v>
      </c>
      <c r="AU792" s="245" t="s">
        <v>175</v>
      </c>
      <c r="AV792" s="14" t="s">
        <v>83</v>
      </c>
      <c r="AW792" s="14" t="s">
        <v>35</v>
      </c>
      <c r="AX792" s="14" t="s">
        <v>73</v>
      </c>
      <c r="AY792" s="245" t="s">
        <v>143</v>
      </c>
    </row>
    <row r="793" s="13" customFormat="1">
      <c r="A793" s="13"/>
      <c r="B793" s="225"/>
      <c r="C793" s="226"/>
      <c r="D793" s="218" t="s">
        <v>156</v>
      </c>
      <c r="E793" s="227" t="s">
        <v>19</v>
      </c>
      <c r="F793" s="228" t="s">
        <v>536</v>
      </c>
      <c r="G793" s="226"/>
      <c r="H793" s="227" t="s">
        <v>19</v>
      </c>
      <c r="I793" s="229"/>
      <c r="J793" s="226"/>
      <c r="K793" s="226"/>
      <c r="L793" s="230"/>
      <c r="M793" s="231"/>
      <c r="N793" s="232"/>
      <c r="O793" s="232"/>
      <c r="P793" s="232"/>
      <c r="Q793" s="232"/>
      <c r="R793" s="232"/>
      <c r="S793" s="232"/>
      <c r="T793" s="233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34" t="s">
        <v>156</v>
      </c>
      <c r="AU793" s="234" t="s">
        <v>175</v>
      </c>
      <c r="AV793" s="13" t="s">
        <v>81</v>
      </c>
      <c r="AW793" s="13" t="s">
        <v>35</v>
      </c>
      <c r="AX793" s="13" t="s">
        <v>73</v>
      </c>
      <c r="AY793" s="234" t="s">
        <v>143</v>
      </c>
    </row>
    <row r="794" s="14" customFormat="1">
      <c r="A794" s="14"/>
      <c r="B794" s="235"/>
      <c r="C794" s="236"/>
      <c r="D794" s="218" t="s">
        <v>156</v>
      </c>
      <c r="E794" s="237" t="s">
        <v>19</v>
      </c>
      <c r="F794" s="238" t="s">
        <v>537</v>
      </c>
      <c r="G794" s="236"/>
      <c r="H794" s="239">
        <v>10</v>
      </c>
      <c r="I794" s="240"/>
      <c r="J794" s="236"/>
      <c r="K794" s="236"/>
      <c r="L794" s="241"/>
      <c r="M794" s="242"/>
      <c r="N794" s="243"/>
      <c r="O794" s="243"/>
      <c r="P794" s="243"/>
      <c r="Q794" s="243"/>
      <c r="R794" s="243"/>
      <c r="S794" s="243"/>
      <c r="T794" s="244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45" t="s">
        <v>156</v>
      </c>
      <c r="AU794" s="245" t="s">
        <v>175</v>
      </c>
      <c r="AV794" s="14" t="s">
        <v>83</v>
      </c>
      <c r="AW794" s="14" t="s">
        <v>35</v>
      </c>
      <c r="AX794" s="14" t="s">
        <v>73</v>
      </c>
      <c r="AY794" s="245" t="s">
        <v>143</v>
      </c>
    </row>
    <row r="795" s="15" customFormat="1">
      <c r="A795" s="15"/>
      <c r="B795" s="246"/>
      <c r="C795" s="247"/>
      <c r="D795" s="218" t="s">
        <v>156</v>
      </c>
      <c r="E795" s="248" t="s">
        <v>19</v>
      </c>
      <c r="F795" s="249" t="s">
        <v>174</v>
      </c>
      <c r="G795" s="247"/>
      <c r="H795" s="250">
        <v>6347</v>
      </c>
      <c r="I795" s="251"/>
      <c r="J795" s="247"/>
      <c r="K795" s="247"/>
      <c r="L795" s="252"/>
      <c r="M795" s="253"/>
      <c r="N795" s="254"/>
      <c r="O795" s="254"/>
      <c r="P795" s="254"/>
      <c r="Q795" s="254"/>
      <c r="R795" s="254"/>
      <c r="S795" s="254"/>
      <c r="T795" s="255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56" t="s">
        <v>156</v>
      </c>
      <c r="AU795" s="256" t="s">
        <v>175</v>
      </c>
      <c r="AV795" s="15" t="s">
        <v>150</v>
      </c>
      <c r="AW795" s="15" t="s">
        <v>35</v>
      </c>
      <c r="AX795" s="15" t="s">
        <v>81</v>
      </c>
      <c r="AY795" s="256" t="s">
        <v>143</v>
      </c>
    </row>
    <row r="796" s="2" customFormat="1" ht="16.5" customHeight="1">
      <c r="A796" s="39"/>
      <c r="B796" s="40"/>
      <c r="C796" s="205" t="s">
        <v>842</v>
      </c>
      <c r="D796" s="205" t="s">
        <v>145</v>
      </c>
      <c r="E796" s="206" t="s">
        <v>843</v>
      </c>
      <c r="F796" s="207" t="s">
        <v>844</v>
      </c>
      <c r="G796" s="208" t="s">
        <v>148</v>
      </c>
      <c r="H796" s="209">
        <v>5312</v>
      </c>
      <c r="I796" s="210"/>
      <c r="J796" s="211">
        <f>ROUND(I796*H796,2)</f>
        <v>0</v>
      </c>
      <c r="K796" s="207" t="s">
        <v>149</v>
      </c>
      <c r="L796" s="45"/>
      <c r="M796" s="212" t="s">
        <v>19</v>
      </c>
      <c r="N796" s="213" t="s">
        <v>44</v>
      </c>
      <c r="O796" s="85"/>
      <c r="P796" s="214">
        <f>O796*H796</f>
        <v>0</v>
      </c>
      <c r="Q796" s="214">
        <v>0.18462999999999999</v>
      </c>
      <c r="R796" s="214">
        <f>Q796*H796</f>
        <v>980.75455999999997</v>
      </c>
      <c r="S796" s="214">
        <v>0</v>
      </c>
      <c r="T796" s="215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16" t="s">
        <v>150</v>
      </c>
      <c r="AT796" s="216" t="s">
        <v>145</v>
      </c>
      <c r="AU796" s="216" t="s">
        <v>175</v>
      </c>
      <c r="AY796" s="18" t="s">
        <v>143</v>
      </c>
      <c r="BE796" s="217">
        <f>IF(N796="základní",J796,0)</f>
        <v>0</v>
      </c>
      <c r="BF796" s="217">
        <f>IF(N796="snížená",J796,0)</f>
        <v>0</v>
      </c>
      <c r="BG796" s="217">
        <f>IF(N796="zákl. přenesená",J796,0)</f>
        <v>0</v>
      </c>
      <c r="BH796" s="217">
        <f>IF(N796="sníž. přenesená",J796,0)</f>
        <v>0</v>
      </c>
      <c r="BI796" s="217">
        <f>IF(N796="nulová",J796,0)</f>
        <v>0</v>
      </c>
      <c r="BJ796" s="18" t="s">
        <v>81</v>
      </c>
      <c r="BK796" s="217">
        <f>ROUND(I796*H796,2)</f>
        <v>0</v>
      </c>
      <c r="BL796" s="18" t="s">
        <v>150</v>
      </c>
      <c r="BM796" s="216" t="s">
        <v>845</v>
      </c>
    </row>
    <row r="797" s="2" customFormat="1">
      <c r="A797" s="39"/>
      <c r="B797" s="40"/>
      <c r="C797" s="41"/>
      <c r="D797" s="218" t="s">
        <v>152</v>
      </c>
      <c r="E797" s="41"/>
      <c r="F797" s="219" t="s">
        <v>846</v>
      </c>
      <c r="G797" s="41"/>
      <c r="H797" s="41"/>
      <c r="I797" s="220"/>
      <c r="J797" s="41"/>
      <c r="K797" s="41"/>
      <c r="L797" s="45"/>
      <c r="M797" s="221"/>
      <c r="N797" s="222"/>
      <c r="O797" s="85"/>
      <c r="P797" s="85"/>
      <c r="Q797" s="85"/>
      <c r="R797" s="85"/>
      <c r="S797" s="85"/>
      <c r="T797" s="86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T797" s="18" t="s">
        <v>152</v>
      </c>
      <c r="AU797" s="18" t="s">
        <v>175</v>
      </c>
    </row>
    <row r="798" s="2" customFormat="1">
      <c r="A798" s="39"/>
      <c r="B798" s="40"/>
      <c r="C798" s="41"/>
      <c r="D798" s="223" t="s">
        <v>154</v>
      </c>
      <c r="E798" s="41"/>
      <c r="F798" s="224" t="s">
        <v>847</v>
      </c>
      <c r="G798" s="41"/>
      <c r="H798" s="41"/>
      <c r="I798" s="220"/>
      <c r="J798" s="41"/>
      <c r="K798" s="41"/>
      <c r="L798" s="45"/>
      <c r="M798" s="221"/>
      <c r="N798" s="222"/>
      <c r="O798" s="85"/>
      <c r="P798" s="85"/>
      <c r="Q798" s="85"/>
      <c r="R798" s="85"/>
      <c r="S798" s="85"/>
      <c r="T798" s="86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T798" s="18" t="s">
        <v>154</v>
      </c>
      <c r="AU798" s="18" t="s">
        <v>175</v>
      </c>
    </row>
    <row r="799" s="13" customFormat="1">
      <c r="A799" s="13"/>
      <c r="B799" s="225"/>
      <c r="C799" s="226"/>
      <c r="D799" s="218" t="s">
        <v>156</v>
      </c>
      <c r="E799" s="227" t="s">
        <v>19</v>
      </c>
      <c r="F799" s="228" t="s">
        <v>157</v>
      </c>
      <c r="G799" s="226"/>
      <c r="H799" s="227" t="s">
        <v>19</v>
      </c>
      <c r="I799" s="229"/>
      <c r="J799" s="226"/>
      <c r="K799" s="226"/>
      <c r="L799" s="230"/>
      <c r="M799" s="231"/>
      <c r="N799" s="232"/>
      <c r="O799" s="232"/>
      <c r="P799" s="232"/>
      <c r="Q799" s="232"/>
      <c r="R799" s="232"/>
      <c r="S799" s="232"/>
      <c r="T799" s="233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34" t="s">
        <v>156</v>
      </c>
      <c r="AU799" s="234" t="s">
        <v>175</v>
      </c>
      <c r="AV799" s="13" t="s">
        <v>81</v>
      </c>
      <c r="AW799" s="13" t="s">
        <v>35</v>
      </c>
      <c r="AX799" s="13" t="s">
        <v>73</v>
      </c>
      <c r="AY799" s="234" t="s">
        <v>143</v>
      </c>
    </row>
    <row r="800" s="13" customFormat="1">
      <c r="A800" s="13"/>
      <c r="B800" s="225"/>
      <c r="C800" s="226"/>
      <c r="D800" s="218" t="s">
        <v>156</v>
      </c>
      <c r="E800" s="227" t="s">
        <v>19</v>
      </c>
      <c r="F800" s="228" t="s">
        <v>848</v>
      </c>
      <c r="G800" s="226"/>
      <c r="H800" s="227" t="s">
        <v>19</v>
      </c>
      <c r="I800" s="229"/>
      <c r="J800" s="226"/>
      <c r="K800" s="226"/>
      <c r="L800" s="230"/>
      <c r="M800" s="231"/>
      <c r="N800" s="232"/>
      <c r="O800" s="232"/>
      <c r="P800" s="232"/>
      <c r="Q800" s="232"/>
      <c r="R800" s="232"/>
      <c r="S800" s="232"/>
      <c r="T800" s="233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4" t="s">
        <v>156</v>
      </c>
      <c r="AU800" s="234" t="s">
        <v>175</v>
      </c>
      <c r="AV800" s="13" t="s">
        <v>81</v>
      </c>
      <c r="AW800" s="13" t="s">
        <v>35</v>
      </c>
      <c r="AX800" s="13" t="s">
        <v>73</v>
      </c>
      <c r="AY800" s="234" t="s">
        <v>143</v>
      </c>
    </row>
    <row r="801" s="14" customFormat="1">
      <c r="A801" s="14"/>
      <c r="B801" s="235"/>
      <c r="C801" s="236"/>
      <c r="D801" s="218" t="s">
        <v>156</v>
      </c>
      <c r="E801" s="237" t="s">
        <v>19</v>
      </c>
      <c r="F801" s="238" t="s">
        <v>849</v>
      </c>
      <c r="G801" s="236"/>
      <c r="H801" s="239">
        <v>5100</v>
      </c>
      <c r="I801" s="240"/>
      <c r="J801" s="236"/>
      <c r="K801" s="236"/>
      <c r="L801" s="241"/>
      <c r="M801" s="242"/>
      <c r="N801" s="243"/>
      <c r="O801" s="243"/>
      <c r="P801" s="243"/>
      <c r="Q801" s="243"/>
      <c r="R801" s="243"/>
      <c r="S801" s="243"/>
      <c r="T801" s="244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45" t="s">
        <v>156</v>
      </c>
      <c r="AU801" s="245" t="s">
        <v>175</v>
      </c>
      <c r="AV801" s="14" t="s">
        <v>83</v>
      </c>
      <c r="AW801" s="14" t="s">
        <v>35</v>
      </c>
      <c r="AX801" s="14" t="s">
        <v>73</v>
      </c>
      <c r="AY801" s="245" t="s">
        <v>143</v>
      </c>
    </row>
    <row r="802" s="13" customFormat="1">
      <c r="A802" s="13"/>
      <c r="B802" s="225"/>
      <c r="C802" s="226"/>
      <c r="D802" s="218" t="s">
        <v>156</v>
      </c>
      <c r="E802" s="227" t="s">
        <v>19</v>
      </c>
      <c r="F802" s="228" t="s">
        <v>529</v>
      </c>
      <c r="G802" s="226"/>
      <c r="H802" s="227" t="s">
        <v>19</v>
      </c>
      <c r="I802" s="229"/>
      <c r="J802" s="226"/>
      <c r="K802" s="226"/>
      <c r="L802" s="230"/>
      <c r="M802" s="231"/>
      <c r="N802" s="232"/>
      <c r="O802" s="232"/>
      <c r="P802" s="232"/>
      <c r="Q802" s="232"/>
      <c r="R802" s="232"/>
      <c r="S802" s="232"/>
      <c r="T802" s="233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4" t="s">
        <v>156</v>
      </c>
      <c r="AU802" s="234" t="s">
        <v>175</v>
      </c>
      <c r="AV802" s="13" t="s">
        <v>81</v>
      </c>
      <c r="AW802" s="13" t="s">
        <v>35</v>
      </c>
      <c r="AX802" s="13" t="s">
        <v>73</v>
      </c>
      <c r="AY802" s="234" t="s">
        <v>143</v>
      </c>
    </row>
    <row r="803" s="13" customFormat="1">
      <c r="A803" s="13"/>
      <c r="B803" s="225"/>
      <c r="C803" s="226"/>
      <c r="D803" s="218" t="s">
        <v>156</v>
      </c>
      <c r="E803" s="227" t="s">
        <v>19</v>
      </c>
      <c r="F803" s="228" t="s">
        <v>530</v>
      </c>
      <c r="G803" s="226"/>
      <c r="H803" s="227" t="s">
        <v>19</v>
      </c>
      <c r="I803" s="229"/>
      <c r="J803" s="226"/>
      <c r="K803" s="226"/>
      <c r="L803" s="230"/>
      <c r="M803" s="231"/>
      <c r="N803" s="232"/>
      <c r="O803" s="232"/>
      <c r="P803" s="232"/>
      <c r="Q803" s="232"/>
      <c r="R803" s="232"/>
      <c r="S803" s="232"/>
      <c r="T803" s="233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4" t="s">
        <v>156</v>
      </c>
      <c r="AU803" s="234" t="s">
        <v>175</v>
      </c>
      <c r="AV803" s="13" t="s">
        <v>81</v>
      </c>
      <c r="AW803" s="13" t="s">
        <v>35</v>
      </c>
      <c r="AX803" s="13" t="s">
        <v>73</v>
      </c>
      <c r="AY803" s="234" t="s">
        <v>143</v>
      </c>
    </row>
    <row r="804" s="14" customFormat="1">
      <c r="A804" s="14"/>
      <c r="B804" s="235"/>
      <c r="C804" s="236"/>
      <c r="D804" s="218" t="s">
        <v>156</v>
      </c>
      <c r="E804" s="237" t="s">
        <v>19</v>
      </c>
      <c r="F804" s="238" t="s">
        <v>521</v>
      </c>
      <c r="G804" s="236"/>
      <c r="H804" s="239">
        <v>47</v>
      </c>
      <c r="I804" s="240"/>
      <c r="J804" s="236"/>
      <c r="K804" s="236"/>
      <c r="L804" s="241"/>
      <c r="M804" s="242"/>
      <c r="N804" s="243"/>
      <c r="O804" s="243"/>
      <c r="P804" s="243"/>
      <c r="Q804" s="243"/>
      <c r="R804" s="243"/>
      <c r="S804" s="243"/>
      <c r="T804" s="244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45" t="s">
        <v>156</v>
      </c>
      <c r="AU804" s="245" t="s">
        <v>175</v>
      </c>
      <c r="AV804" s="14" t="s">
        <v>83</v>
      </c>
      <c r="AW804" s="14" t="s">
        <v>35</v>
      </c>
      <c r="AX804" s="14" t="s">
        <v>73</v>
      </c>
      <c r="AY804" s="245" t="s">
        <v>143</v>
      </c>
    </row>
    <row r="805" s="13" customFormat="1">
      <c r="A805" s="13"/>
      <c r="B805" s="225"/>
      <c r="C805" s="226"/>
      <c r="D805" s="218" t="s">
        <v>156</v>
      </c>
      <c r="E805" s="227" t="s">
        <v>19</v>
      </c>
      <c r="F805" s="228" t="s">
        <v>531</v>
      </c>
      <c r="G805" s="226"/>
      <c r="H805" s="227" t="s">
        <v>19</v>
      </c>
      <c r="I805" s="229"/>
      <c r="J805" s="226"/>
      <c r="K805" s="226"/>
      <c r="L805" s="230"/>
      <c r="M805" s="231"/>
      <c r="N805" s="232"/>
      <c r="O805" s="232"/>
      <c r="P805" s="232"/>
      <c r="Q805" s="232"/>
      <c r="R805" s="232"/>
      <c r="S805" s="232"/>
      <c r="T805" s="23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4" t="s">
        <v>156</v>
      </c>
      <c r="AU805" s="234" t="s">
        <v>175</v>
      </c>
      <c r="AV805" s="13" t="s">
        <v>81</v>
      </c>
      <c r="AW805" s="13" t="s">
        <v>35</v>
      </c>
      <c r="AX805" s="13" t="s">
        <v>73</v>
      </c>
      <c r="AY805" s="234" t="s">
        <v>143</v>
      </c>
    </row>
    <row r="806" s="14" customFormat="1">
      <c r="A806" s="14"/>
      <c r="B806" s="235"/>
      <c r="C806" s="236"/>
      <c r="D806" s="218" t="s">
        <v>156</v>
      </c>
      <c r="E806" s="237" t="s">
        <v>19</v>
      </c>
      <c r="F806" s="238" t="s">
        <v>532</v>
      </c>
      <c r="G806" s="236"/>
      <c r="H806" s="239">
        <v>35</v>
      </c>
      <c r="I806" s="240"/>
      <c r="J806" s="236"/>
      <c r="K806" s="236"/>
      <c r="L806" s="241"/>
      <c r="M806" s="242"/>
      <c r="N806" s="243"/>
      <c r="O806" s="243"/>
      <c r="P806" s="243"/>
      <c r="Q806" s="243"/>
      <c r="R806" s="243"/>
      <c r="S806" s="243"/>
      <c r="T806" s="244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45" t="s">
        <v>156</v>
      </c>
      <c r="AU806" s="245" t="s">
        <v>175</v>
      </c>
      <c r="AV806" s="14" t="s">
        <v>83</v>
      </c>
      <c r="AW806" s="14" t="s">
        <v>35</v>
      </c>
      <c r="AX806" s="14" t="s">
        <v>73</v>
      </c>
      <c r="AY806" s="245" t="s">
        <v>143</v>
      </c>
    </row>
    <row r="807" s="13" customFormat="1">
      <c r="A807" s="13"/>
      <c r="B807" s="225"/>
      <c r="C807" s="226"/>
      <c r="D807" s="218" t="s">
        <v>156</v>
      </c>
      <c r="E807" s="227" t="s">
        <v>19</v>
      </c>
      <c r="F807" s="228" t="s">
        <v>533</v>
      </c>
      <c r="G807" s="226"/>
      <c r="H807" s="227" t="s">
        <v>19</v>
      </c>
      <c r="I807" s="229"/>
      <c r="J807" s="226"/>
      <c r="K807" s="226"/>
      <c r="L807" s="230"/>
      <c r="M807" s="231"/>
      <c r="N807" s="232"/>
      <c r="O807" s="232"/>
      <c r="P807" s="232"/>
      <c r="Q807" s="232"/>
      <c r="R807" s="232"/>
      <c r="S807" s="232"/>
      <c r="T807" s="233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4" t="s">
        <v>156</v>
      </c>
      <c r="AU807" s="234" t="s">
        <v>175</v>
      </c>
      <c r="AV807" s="13" t="s">
        <v>81</v>
      </c>
      <c r="AW807" s="13" t="s">
        <v>35</v>
      </c>
      <c r="AX807" s="13" t="s">
        <v>73</v>
      </c>
      <c r="AY807" s="234" t="s">
        <v>143</v>
      </c>
    </row>
    <row r="808" s="14" customFormat="1">
      <c r="A808" s="14"/>
      <c r="B808" s="235"/>
      <c r="C808" s="236"/>
      <c r="D808" s="218" t="s">
        <v>156</v>
      </c>
      <c r="E808" s="237" t="s">
        <v>19</v>
      </c>
      <c r="F808" s="238" t="s">
        <v>532</v>
      </c>
      <c r="G808" s="236"/>
      <c r="H808" s="239">
        <v>35</v>
      </c>
      <c r="I808" s="240"/>
      <c r="J808" s="236"/>
      <c r="K808" s="236"/>
      <c r="L808" s="241"/>
      <c r="M808" s="242"/>
      <c r="N808" s="243"/>
      <c r="O808" s="243"/>
      <c r="P808" s="243"/>
      <c r="Q808" s="243"/>
      <c r="R808" s="243"/>
      <c r="S808" s="243"/>
      <c r="T808" s="244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45" t="s">
        <v>156</v>
      </c>
      <c r="AU808" s="245" t="s">
        <v>175</v>
      </c>
      <c r="AV808" s="14" t="s">
        <v>83</v>
      </c>
      <c r="AW808" s="14" t="s">
        <v>35</v>
      </c>
      <c r="AX808" s="14" t="s">
        <v>73</v>
      </c>
      <c r="AY808" s="245" t="s">
        <v>143</v>
      </c>
    </row>
    <row r="809" s="13" customFormat="1">
      <c r="A809" s="13"/>
      <c r="B809" s="225"/>
      <c r="C809" s="226"/>
      <c r="D809" s="218" t="s">
        <v>156</v>
      </c>
      <c r="E809" s="227" t="s">
        <v>19</v>
      </c>
      <c r="F809" s="228" t="s">
        <v>534</v>
      </c>
      <c r="G809" s="226"/>
      <c r="H809" s="227" t="s">
        <v>19</v>
      </c>
      <c r="I809" s="229"/>
      <c r="J809" s="226"/>
      <c r="K809" s="226"/>
      <c r="L809" s="230"/>
      <c r="M809" s="231"/>
      <c r="N809" s="232"/>
      <c r="O809" s="232"/>
      <c r="P809" s="232"/>
      <c r="Q809" s="232"/>
      <c r="R809" s="232"/>
      <c r="S809" s="232"/>
      <c r="T809" s="233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4" t="s">
        <v>156</v>
      </c>
      <c r="AU809" s="234" t="s">
        <v>175</v>
      </c>
      <c r="AV809" s="13" t="s">
        <v>81</v>
      </c>
      <c r="AW809" s="13" t="s">
        <v>35</v>
      </c>
      <c r="AX809" s="13" t="s">
        <v>73</v>
      </c>
      <c r="AY809" s="234" t="s">
        <v>143</v>
      </c>
    </row>
    <row r="810" s="14" customFormat="1">
      <c r="A810" s="14"/>
      <c r="B810" s="235"/>
      <c r="C810" s="236"/>
      <c r="D810" s="218" t="s">
        <v>156</v>
      </c>
      <c r="E810" s="237" t="s">
        <v>19</v>
      </c>
      <c r="F810" s="238" t="s">
        <v>535</v>
      </c>
      <c r="G810" s="236"/>
      <c r="H810" s="239">
        <v>85</v>
      </c>
      <c r="I810" s="240"/>
      <c r="J810" s="236"/>
      <c r="K810" s="236"/>
      <c r="L810" s="241"/>
      <c r="M810" s="242"/>
      <c r="N810" s="243"/>
      <c r="O810" s="243"/>
      <c r="P810" s="243"/>
      <c r="Q810" s="243"/>
      <c r="R810" s="243"/>
      <c r="S810" s="243"/>
      <c r="T810" s="244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45" t="s">
        <v>156</v>
      </c>
      <c r="AU810" s="245" t="s">
        <v>175</v>
      </c>
      <c r="AV810" s="14" t="s">
        <v>83</v>
      </c>
      <c r="AW810" s="14" t="s">
        <v>35</v>
      </c>
      <c r="AX810" s="14" t="s">
        <v>73</v>
      </c>
      <c r="AY810" s="245" t="s">
        <v>143</v>
      </c>
    </row>
    <row r="811" s="13" customFormat="1">
      <c r="A811" s="13"/>
      <c r="B811" s="225"/>
      <c r="C811" s="226"/>
      <c r="D811" s="218" t="s">
        <v>156</v>
      </c>
      <c r="E811" s="227" t="s">
        <v>19</v>
      </c>
      <c r="F811" s="228" t="s">
        <v>536</v>
      </c>
      <c r="G811" s="226"/>
      <c r="H811" s="227" t="s">
        <v>19</v>
      </c>
      <c r="I811" s="229"/>
      <c r="J811" s="226"/>
      <c r="K811" s="226"/>
      <c r="L811" s="230"/>
      <c r="M811" s="231"/>
      <c r="N811" s="232"/>
      <c r="O811" s="232"/>
      <c r="P811" s="232"/>
      <c r="Q811" s="232"/>
      <c r="R811" s="232"/>
      <c r="S811" s="232"/>
      <c r="T811" s="23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4" t="s">
        <v>156</v>
      </c>
      <c r="AU811" s="234" t="s">
        <v>175</v>
      </c>
      <c r="AV811" s="13" t="s">
        <v>81</v>
      </c>
      <c r="AW811" s="13" t="s">
        <v>35</v>
      </c>
      <c r="AX811" s="13" t="s">
        <v>73</v>
      </c>
      <c r="AY811" s="234" t="s">
        <v>143</v>
      </c>
    </row>
    <row r="812" s="14" customFormat="1">
      <c r="A812" s="14"/>
      <c r="B812" s="235"/>
      <c r="C812" s="236"/>
      <c r="D812" s="218" t="s">
        <v>156</v>
      </c>
      <c r="E812" s="237" t="s">
        <v>19</v>
      </c>
      <c r="F812" s="238" t="s">
        <v>537</v>
      </c>
      <c r="G812" s="236"/>
      <c r="H812" s="239">
        <v>10</v>
      </c>
      <c r="I812" s="240"/>
      <c r="J812" s="236"/>
      <c r="K812" s="236"/>
      <c r="L812" s="241"/>
      <c r="M812" s="242"/>
      <c r="N812" s="243"/>
      <c r="O812" s="243"/>
      <c r="P812" s="243"/>
      <c r="Q812" s="243"/>
      <c r="R812" s="243"/>
      <c r="S812" s="243"/>
      <c r="T812" s="244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45" t="s">
        <v>156</v>
      </c>
      <c r="AU812" s="245" t="s">
        <v>175</v>
      </c>
      <c r="AV812" s="14" t="s">
        <v>83</v>
      </c>
      <c r="AW812" s="14" t="s">
        <v>35</v>
      </c>
      <c r="AX812" s="14" t="s">
        <v>73</v>
      </c>
      <c r="AY812" s="245" t="s">
        <v>143</v>
      </c>
    </row>
    <row r="813" s="15" customFormat="1">
      <c r="A813" s="15"/>
      <c r="B813" s="246"/>
      <c r="C813" s="247"/>
      <c r="D813" s="218" t="s">
        <v>156</v>
      </c>
      <c r="E813" s="248" t="s">
        <v>19</v>
      </c>
      <c r="F813" s="249" t="s">
        <v>174</v>
      </c>
      <c r="G813" s="247"/>
      <c r="H813" s="250">
        <v>5312</v>
      </c>
      <c r="I813" s="251"/>
      <c r="J813" s="247"/>
      <c r="K813" s="247"/>
      <c r="L813" s="252"/>
      <c r="M813" s="253"/>
      <c r="N813" s="254"/>
      <c r="O813" s="254"/>
      <c r="P813" s="254"/>
      <c r="Q813" s="254"/>
      <c r="R813" s="254"/>
      <c r="S813" s="254"/>
      <c r="T813" s="255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56" t="s">
        <v>156</v>
      </c>
      <c r="AU813" s="256" t="s">
        <v>175</v>
      </c>
      <c r="AV813" s="15" t="s">
        <v>150</v>
      </c>
      <c r="AW813" s="15" t="s">
        <v>35</v>
      </c>
      <c r="AX813" s="15" t="s">
        <v>81</v>
      </c>
      <c r="AY813" s="256" t="s">
        <v>143</v>
      </c>
    </row>
    <row r="814" s="2" customFormat="1" ht="16.5" customHeight="1">
      <c r="A814" s="39"/>
      <c r="B814" s="40"/>
      <c r="C814" s="205" t="s">
        <v>850</v>
      </c>
      <c r="D814" s="205" t="s">
        <v>145</v>
      </c>
      <c r="E814" s="206" t="s">
        <v>851</v>
      </c>
      <c r="F814" s="207" t="s">
        <v>852</v>
      </c>
      <c r="G814" s="208" t="s">
        <v>148</v>
      </c>
      <c r="H814" s="209">
        <v>795.75</v>
      </c>
      <c r="I814" s="210"/>
      <c r="J814" s="211">
        <f>ROUND(I814*H814,2)</f>
        <v>0</v>
      </c>
      <c r="K814" s="207" t="s">
        <v>149</v>
      </c>
      <c r="L814" s="45"/>
      <c r="M814" s="212" t="s">
        <v>19</v>
      </c>
      <c r="N814" s="213" t="s">
        <v>44</v>
      </c>
      <c r="O814" s="85"/>
      <c r="P814" s="214">
        <f>O814*H814</f>
        <v>0</v>
      </c>
      <c r="Q814" s="214">
        <v>0.253</v>
      </c>
      <c r="R814" s="214">
        <f>Q814*H814</f>
        <v>201.32475</v>
      </c>
      <c r="S814" s="214">
        <v>0</v>
      </c>
      <c r="T814" s="215">
        <f>S814*H814</f>
        <v>0</v>
      </c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R814" s="216" t="s">
        <v>150</v>
      </c>
      <c r="AT814" s="216" t="s">
        <v>145</v>
      </c>
      <c r="AU814" s="216" t="s">
        <v>175</v>
      </c>
      <c r="AY814" s="18" t="s">
        <v>143</v>
      </c>
      <c r="BE814" s="217">
        <f>IF(N814="základní",J814,0)</f>
        <v>0</v>
      </c>
      <c r="BF814" s="217">
        <f>IF(N814="snížená",J814,0)</f>
        <v>0</v>
      </c>
      <c r="BG814" s="217">
        <f>IF(N814="zákl. přenesená",J814,0)</f>
        <v>0</v>
      </c>
      <c r="BH814" s="217">
        <f>IF(N814="sníž. přenesená",J814,0)</f>
        <v>0</v>
      </c>
      <c r="BI814" s="217">
        <f>IF(N814="nulová",J814,0)</f>
        <v>0</v>
      </c>
      <c r="BJ814" s="18" t="s">
        <v>81</v>
      </c>
      <c r="BK814" s="217">
        <f>ROUND(I814*H814,2)</f>
        <v>0</v>
      </c>
      <c r="BL814" s="18" t="s">
        <v>150</v>
      </c>
      <c r="BM814" s="216" t="s">
        <v>853</v>
      </c>
    </row>
    <row r="815" s="2" customFormat="1">
      <c r="A815" s="39"/>
      <c r="B815" s="40"/>
      <c r="C815" s="41"/>
      <c r="D815" s="218" t="s">
        <v>152</v>
      </c>
      <c r="E815" s="41"/>
      <c r="F815" s="219" t="s">
        <v>854</v>
      </c>
      <c r="G815" s="41"/>
      <c r="H815" s="41"/>
      <c r="I815" s="220"/>
      <c r="J815" s="41"/>
      <c r="K815" s="41"/>
      <c r="L815" s="45"/>
      <c r="M815" s="221"/>
      <c r="N815" s="222"/>
      <c r="O815" s="85"/>
      <c r="P815" s="85"/>
      <c r="Q815" s="85"/>
      <c r="R815" s="85"/>
      <c r="S815" s="85"/>
      <c r="T815" s="86"/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T815" s="18" t="s">
        <v>152</v>
      </c>
      <c r="AU815" s="18" t="s">
        <v>175</v>
      </c>
    </row>
    <row r="816" s="2" customFormat="1">
      <c r="A816" s="39"/>
      <c r="B816" s="40"/>
      <c r="C816" s="41"/>
      <c r="D816" s="223" t="s">
        <v>154</v>
      </c>
      <c r="E816" s="41"/>
      <c r="F816" s="224" t="s">
        <v>855</v>
      </c>
      <c r="G816" s="41"/>
      <c r="H816" s="41"/>
      <c r="I816" s="220"/>
      <c r="J816" s="41"/>
      <c r="K816" s="41"/>
      <c r="L816" s="45"/>
      <c r="M816" s="221"/>
      <c r="N816" s="222"/>
      <c r="O816" s="85"/>
      <c r="P816" s="85"/>
      <c r="Q816" s="85"/>
      <c r="R816" s="85"/>
      <c r="S816" s="85"/>
      <c r="T816" s="86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T816" s="18" t="s">
        <v>154</v>
      </c>
      <c r="AU816" s="18" t="s">
        <v>175</v>
      </c>
    </row>
    <row r="817" s="13" customFormat="1">
      <c r="A817" s="13"/>
      <c r="B817" s="225"/>
      <c r="C817" s="226"/>
      <c r="D817" s="218" t="s">
        <v>156</v>
      </c>
      <c r="E817" s="227" t="s">
        <v>19</v>
      </c>
      <c r="F817" s="228" t="s">
        <v>157</v>
      </c>
      <c r="G817" s="226"/>
      <c r="H817" s="227" t="s">
        <v>19</v>
      </c>
      <c r="I817" s="229"/>
      <c r="J817" s="226"/>
      <c r="K817" s="226"/>
      <c r="L817" s="230"/>
      <c r="M817" s="231"/>
      <c r="N817" s="232"/>
      <c r="O817" s="232"/>
      <c r="P817" s="232"/>
      <c r="Q817" s="232"/>
      <c r="R817" s="232"/>
      <c r="S817" s="232"/>
      <c r="T817" s="23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34" t="s">
        <v>156</v>
      </c>
      <c r="AU817" s="234" t="s">
        <v>175</v>
      </c>
      <c r="AV817" s="13" t="s">
        <v>81</v>
      </c>
      <c r="AW817" s="13" t="s">
        <v>35</v>
      </c>
      <c r="AX817" s="13" t="s">
        <v>73</v>
      </c>
      <c r="AY817" s="234" t="s">
        <v>143</v>
      </c>
    </row>
    <row r="818" s="14" customFormat="1">
      <c r="A818" s="14"/>
      <c r="B818" s="235"/>
      <c r="C818" s="236"/>
      <c r="D818" s="218" t="s">
        <v>156</v>
      </c>
      <c r="E818" s="237" t="s">
        <v>19</v>
      </c>
      <c r="F818" s="238" t="s">
        <v>856</v>
      </c>
      <c r="G818" s="236"/>
      <c r="H818" s="239">
        <v>795.75</v>
      </c>
      <c r="I818" s="240"/>
      <c r="J818" s="236"/>
      <c r="K818" s="236"/>
      <c r="L818" s="241"/>
      <c r="M818" s="242"/>
      <c r="N818" s="243"/>
      <c r="O818" s="243"/>
      <c r="P818" s="243"/>
      <c r="Q818" s="243"/>
      <c r="R818" s="243"/>
      <c r="S818" s="243"/>
      <c r="T818" s="244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45" t="s">
        <v>156</v>
      </c>
      <c r="AU818" s="245" t="s">
        <v>175</v>
      </c>
      <c r="AV818" s="14" t="s">
        <v>83</v>
      </c>
      <c r="AW818" s="14" t="s">
        <v>35</v>
      </c>
      <c r="AX818" s="14" t="s">
        <v>81</v>
      </c>
      <c r="AY818" s="245" t="s">
        <v>143</v>
      </c>
    </row>
    <row r="819" s="2" customFormat="1" ht="16.5" customHeight="1">
      <c r="A819" s="39"/>
      <c r="B819" s="40"/>
      <c r="C819" s="205" t="s">
        <v>857</v>
      </c>
      <c r="D819" s="205" t="s">
        <v>145</v>
      </c>
      <c r="E819" s="206" t="s">
        <v>858</v>
      </c>
      <c r="F819" s="207" t="s">
        <v>859</v>
      </c>
      <c r="G819" s="208" t="s">
        <v>148</v>
      </c>
      <c r="H819" s="209">
        <v>6072</v>
      </c>
      <c r="I819" s="210"/>
      <c r="J819" s="211">
        <f>ROUND(I819*H819,2)</f>
        <v>0</v>
      </c>
      <c r="K819" s="207" t="s">
        <v>149</v>
      </c>
      <c r="L819" s="45"/>
      <c r="M819" s="212" t="s">
        <v>19</v>
      </c>
      <c r="N819" s="213" t="s">
        <v>44</v>
      </c>
      <c r="O819" s="85"/>
      <c r="P819" s="214">
        <f>O819*H819</f>
        <v>0</v>
      </c>
      <c r="Q819" s="214">
        <v>0.0060099999999999997</v>
      </c>
      <c r="R819" s="214">
        <f>Q819*H819</f>
        <v>36.492719999999998</v>
      </c>
      <c r="S819" s="214">
        <v>0</v>
      </c>
      <c r="T819" s="215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16" t="s">
        <v>150</v>
      </c>
      <c r="AT819" s="216" t="s">
        <v>145</v>
      </c>
      <c r="AU819" s="216" t="s">
        <v>175</v>
      </c>
      <c r="AY819" s="18" t="s">
        <v>143</v>
      </c>
      <c r="BE819" s="217">
        <f>IF(N819="základní",J819,0)</f>
        <v>0</v>
      </c>
      <c r="BF819" s="217">
        <f>IF(N819="snížená",J819,0)</f>
        <v>0</v>
      </c>
      <c r="BG819" s="217">
        <f>IF(N819="zákl. přenesená",J819,0)</f>
        <v>0</v>
      </c>
      <c r="BH819" s="217">
        <f>IF(N819="sníž. přenesená",J819,0)</f>
        <v>0</v>
      </c>
      <c r="BI819" s="217">
        <f>IF(N819="nulová",J819,0)</f>
        <v>0</v>
      </c>
      <c r="BJ819" s="18" t="s">
        <v>81</v>
      </c>
      <c r="BK819" s="217">
        <f>ROUND(I819*H819,2)</f>
        <v>0</v>
      </c>
      <c r="BL819" s="18" t="s">
        <v>150</v>
      </c>
      <c r="BM819" s="216" t="s">
        <v>860</v>
      </c>
    </row>
    <row r="820" s="2" customFormat="1">
      <c r="A820" s="39"/>
      <c r="B820" s="40"/>
      <c r="C820" s="41"/>
      <c r="D820" s="218" t="s">
        <v>152</v>
      </c>
      <c r="E820" s="41"/>
      <c r="F820" s="219" t="s">
        <v>861</v>
      </c>
      <c r="G820" s="41"/>
      <c r="H820" s="41"/>
      <c r="I820" s="220"/>
      <c r="J820" s="41"/>
      <c r="K820" s="41"/>
      <c r="L820" s="45"/>
      <c r="M820" s="221"/>
      <c r="N820" s="222"/>
      <c r="O820" s="85"/>
      <c r="P820" s="85"/>
      <c r="Q820" s="85"/>
      <c r="R820" s="85"/>
      <c r="S820" s="85"/>
      <c r="T820" s="86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T820" s="18" t="s">
        <v>152</v>
      </c>
      <c r="AU820" s="18" t="s">
        <v>175</v>
      </c>
    </row>
    <row r="821" s="2" customFormat="1">
      <c r="A821" s="39"/>
      <c r="B821" s="40"/>
      <c r="C821" s="41"/>
      <c r="D821" s="223" t="s">
        <v>154</v>
      </c>
      <c r="E821" s="41"/>
      <c r="F821" s="224" t="s">
        <v>862</v>
      </c>
      <c r="G821" s="41"/>
      <c r="H821" s="41"/>
      <c r="I821" s="220"/>
      <c r="J821" s="41"/>
      <c r="K821" s="41"/>
      <c r="L821" s="45"/>
      <c r="M821" s="221"/>
      <c r="N821" s="222"/>
      <c r="O821" s="85"/>
      <c r="P821" s="85"/>
      <c r="Q821" s="85"/>
      <c r="R821" s="85"/>
      <c r="S821" s="85"/>
      <c r="T821" s="86"/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T821" s="18" t="s">
        <v>154</v>
      </c>
      <c r="AU821" s="18" t="s">
        <v>175</v>
      </c>
    </row>
    <row r="822" s="13" customFormat="1">
      <c r="A822" s="13"/>
      <c r="B822" s="225"/>
      <c r="C822" s="226"/>
      <c r="D822" s="218" t="s">
        <v>156</v>
      </c>
      <c r="E822" s="227" t="s">
        <v>19</v>
      </c>
      <c r="F822" s="228" t="s">
        <v>157</v>
      </c>
      <c r="G822" s="226"/>
      <c r="H822" s="227" t="s">
        <v>19</v>
      </c>
      <c r="I822" s="229"/>
      <c r="J822" s="226"/>
      <c r="K822" s="226"/>
      <c r="L822" s="230"/>
      <c r="M822" s="231"/>
      <c r="N822" s="232"/>
      <c r="O822" s="232"/>
      <c r="P822" s="232"/>
      <c r="Q822" s="232"/>
      <c r="R822" s="232"/>
      <c r="S822" s="232"/>
      <c r="T822" s="23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4" t="s">
        <v>156</v>
      </c>
      <c r="AU822" s="234" t="s">
        <v>175</v>
      </c>
      <c r="AV822" s="13" t="s">
        <v>81</v>
      </c>
      <c r="AW822" s="13" t="s">
        <v>35</v>
      </c>
      <c r="AX822" s="13" t="s">
        <v>73</v>
      </c>
      <c r="AY822" s="234" t="s">
        <v>143</v>
      </c>
    </row>
    <row r="823" s="13" customFormat="1">
      <c r="A823" s="13"/>
      <c r="B823" s="225"/>
      <c r="C823" s="226"/>
      <c r="D823" s="218" t="s">
        <v>156</v>
      </c>
      <c r="E823" s="227" t="s">
        <v>19</v>
      </c>
      <c r="F823" s="228" t="s">
        <v>863</v>
      </c>
      <c r="G823" s="226"/>
      <c r="H823" s="227" t="s">
        <v>19</v>
      </c>
      <c r="I823" s="229"/>
      <c r="J823" s="226"/>
      <c r="K823" s="226"/>
      <c r="L823" s="230"/>
      <c r="M823" s="231"/>
      <c r="N823" s="232"/>
      <c r="O823" s="232"/>
      <c r="P823" s="232"/>
      <c r="Q823" s="232"/>
      <c r="R823" s="232"/>
      <c r="S823" s="232"/>
      <c r="T823" s="233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34" t="s">
        <v>156</v>
      </c>
      <c r="AU823" s="234" t="s">
        <v>175</v>
      </c>
      <c r="AV823" s="13" t="s">
        <v>81</v>
      </c>
      <c r="AW823" s="13" t="s">
        <v>35</v>
      </c>
      <c r="AX823" s="13" t="s">
        <v>73</v>
      </c>
      <c r="AY823" s="234" t="s">
        <v>143</v>
      </c>
    </row>
    <row r="824" s="14" customFormat="1">
      <c r="A824" s="14"/>
      <c r="B824" s="235"/>
      <c r="C824" s="236"/>
      <c r="D824" s="218" t="s">
        <v>156</v>
      </c>
      <c r="E824" s="237" t="s">
        <v>19</v>
      </c>
      <c r="F824" s="238" t="s">
        <v>864</v>
      </c>
      <c r="G824" s="236"/>
      <c r="H824" s="239">
        <v>5860</v>
      </c>
      <c r="I824" s="240"/>
      <c r="J824" s="236"/>
      <c r="K824" s="236"/>
      <c r="L824" s="241"/>
      <c r="M824" s="242"/>
      <c r="N824" s="243"/>
      <c r="O824" s="243"/>
      <c r="P824" s="243"/>
      <c r="Q824" s="243"/>
      <c r="R824" s="243"/>
      <c r="S824" s="243"/>
      <c r="T824" s="244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45" t="s">
        <v>156</v>
      </c>
      <c r="AU824" s="245" t="s">
        <v>175</v>
      </c>
      <c r="AV824" s="14" t="s">
        <v>83</v>
      </c>
      <c r="AW824" s="14" t="s">
        <v>35</v>
      </c>
      <c r="AX824" s="14" t="s">
        <v>73</v>
      </c>
      <c r="AY824" s="245" t="s">
        <v>143</v>
      </c>
    </row>
    <row r="825" s="13" customFormat="1">
      <c r="A825" s="13"/>
      <c r="B825" s="225"/>
      <c r="C825" s="226"/>
      <c r="D825" s="218" t="s">
        <v>156</v>
      </c>
      <c r="E825" s="227" t="s">
        <v>19</v>
      </c>
      <c r="F825" s="228" t="s">
        <v>529</v>
      </c>
      <c r="G825" s="226"/>
      <c r="H825" s="227" t="s">
        <v>19</v>
      </c>
      <c r="I825" s="229"/>
      <c r="J825" s="226"/>
      <c r="K825" s="226"/>
      <c r="L825" s="230"/>
      <c r="M825" s="231"/>
      <c r="N825" s="232"/>
      <c r="O825" s="232"/>
      <c r="P825" s="232"/>
      <c r="Q825" s="232"/>
      <c r="R825" s="232"/>
      <c r="S825" s="232"/>
      <c r="T825" s="233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34" t="s">
        <v>156</v>
      </c>
      <c r="AU825" s="234" t="s">
        <v>175</v>
      </c>
      <c r="AV825" s="13" t="s">
        <v>81</v>
      </c>
      <c r="AW825" s="13" t="s">
        <v>35</v>
      </c>
      <c r="AX825" s="13" t="s">
        <v>73</v>
      </c>
      <c r="AY825" s="234" t="s">
        <v>143</v>
      </c>
    </row>
    <row r="826" s="13" customFormat="1">
      <c r="A826" s="13"/>
      <c r="B826" s="225"/>
      <c r="C826" s="226"/>
      <c r="D826" s="218" t="s">
        <v>156</v>
      </c>
      <c r="E826" s="227" t="s">
        <v>19</v>
      </c>
      <c r="F826" s="228" t="s">
        <v>530</v>
      </c>
      <c r="G826" s="226"/>
      <c r="H826" s="227" t="s">
        <v>19</v>
      </c>
      <c r="I826" s="229"/>
      <c r="J826" s="226"/>
      <c r="K826" s="226"/>
      <c r="L826" s="230"/>
      <c r="M826" s="231"/>
      <c r="N826" s="232"/>
      <c r="O826" s="232"/>
      <c r="P826" s="232"/>
      <c r="Q826" s="232"/>
      <c r="R826" s="232"/>
      <c r="S826" s="232"/>
      <c r="T826" s="23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4" t="s">
        <v>156</v>
      </c>
      <c r="AU826" s="234" t="s">
        <v>175</v>
      </c>
      <c r="AV826" s="13" t="s">
        <v>81</v>
      </c>
      <c r="AW826" s="13" t="s">
        <v>35</v>
      </c>
      <c r="AX826" s="13" t="s">
        <v>73</v>
      </c>
      <c r="AY826" s="234" t="s">
        <v>143</v>
      </c>
    </row>
    <row r="827" s="14" customFormat="1">
      <c r="A827" s="14"/>
      <c r="B827" s="235"/>
      <c r="C827" s="236"/>
      <c r="D827" s="218" t="s">
        <v>156</v>
      </c>
      <c r="E827" s="237" t="s">
        <v>19</v>
      </c>
      <c r="F827" s="238" t="s">
        <v>521</v>
      </c>
      <c r="G827" s="236"/>
      <c r="H827" s="239">
        <v>47</v>
      </c>
      <c r="I827" s="240"/>
      <c r="J827" s="236"/>
      <c r="K827" s="236"/>
      <c r="L827" s="241"/>
      <c r="M827" s="242"/>
      <c r="N827" s="243"/>
      <c r="O827" s="243"/>
      <c r="P827" s="243"/>
      <c r="Q827" s="243"/>
      <c r="R827" s="243"/>
      <c r="S827" s="243"/>
      <c r="T827" s="244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45" t="s">
        <v>156</v>
      </c>
      <c r="AU827" s="245" t="s">
        <v>175</v>
      </c>
      <c r="AV827" s="14" t="s">
        <v>83</v>
      </c>
      <c r="AW827" s="14" t="s">
        <v>35</v>
      </c>
      <c r="AX827" s="14" t="s">
        <v>73</v>
      </c>
      <c r="AY827" s="245" t="s">
        <v>143</v>
      </c>
    </row>
    <row r="828" s="13" customFormat="1">
      <c r="A828" s="13"/>
      <c r="B828" s="225"/>
      <c r="C828" s="226"/>
      <c r="D828" s="218" t="s">
        <v>156</v>
      </c>
      <c r="E828" s="227" t="s">
        <v>19</v>
      </c>
      <c r="F828" s="228" t="s">
        <v>531</v>
      </c>
      <c r="G828" s="226"/>
      <c r="H828" s="227" t="s">
        <v>19</v>
      </c>
      <c r="I828" s="229"/>
      <c r="J828" s="226"/>
      <c r="K828" s="226"/>
      <c r="L828" s="230"/>
      <c r="M828" s="231"/>
      <c r="N828" s="232"/>
      <c r="O828" s="232"/>
      <c r="P828" s="232"/>
      <c r="Q828" s="232"/>
      <c r="R828" s="232"/>
      <c r="S828" s="232"/>
      <c r="T828" s="233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4" t="s">
        <v>156</v>
      </c>
      <c r="AU828" s="234" t="s">
        <v>175</v>
      </c>
      <c r="AV828" s="13" t="s">
        <v>81</v>
      </c>
      <c r="AW828" s="13" t="s">
        <v>35</v>
      </c>
      <c r="AX828" s="13" t="s">
        <v>73</v>
      </c>
      <c r="AY828" s="234" t="s">
        <v>143</v>
      </c>
    </row>
    <row r="829" s="14" customFormat="1">
      <c r="A829" s="14"/>
      <c r="B829" s="235"/>
      <c r="C829" s="236"/>
      <c r="D829" s="218" t="s">
        <v>156</v>
      </c>
      <c r="E829" s="237" t="s">
        <v>19</v>
      </c>
      <c r="F829" s="238" t="s">
        <v>532</v>
      </c>
      <c r="G829" s="236"/>
      <c r="H829" s="239">
        <v>35</v>
      </c>
      <c r="I829" s="240"/>
      <c r="J829" s="236"/>
      <c r="K829" s="236"/>
      <c r="L829" s="241"/>
      <c r="M829" s="242"/>
      <c r="N829" s="243"/>
      <c r="O829" s="243"/>
      <c r="P829" s="243"/>
      <c r="Q829" s="243"/>
      <c r="R829" s="243"/>
      <c r="S829" s="243"/>
      <c r="T829" s="244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45" t="s">
        <v>156</v>
      </c>
      <c r="AU829" s="245" t="s">
        <v>175</v>
      </c>
      <c r="AV829" s="14" t="s">
        <v>83</v>
      </c>
      <c r="AW829" s="14" t="s">
        <v>35</v>
      </c>
      <c r="AX829" s="14" t="s">
        <v>73</v>
      </c>
      <c r="AY829" s="245" t="s">
        <v>143</v>
      </c>
    </row>
    <row r="830" s="13" customFormat="1">
      <c r="A830" s="13"/>
      <c r="B830" s="225"/>
      <c r="C830" s="226"/>
      <c r="D830" s="218" t="s">
        <v>156</v>
      </c>
      <c r="E830" s="227" t="s">
        <v>19</v>
      </c>
      <c r="F830" s="228" t="s">
        <v>533</v>
      </c>
      <c r="G830" s="226"/>
      <c r="H830" s="227" t="s">
        <v>19</v>
      </c>
      <c r="I830" s="229"/>
      <c r="J830" s="226"/>
      <c r="K830" s="226"/>
      <c r="L830" s="230"/>
      <c r="M830" s="231"/>
      <c r="N830" s="232"/>
      <c r="O830" s="232"/>
      <c r="P830" s="232"/>
      <c r="Q830" s="232"/>
      <c r="R830" s="232"/>
      <c r="S830" s="232"/>
      <c r="T830" s="233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4" t="s">
        <v>156</v>
      </c>
      <c r="AU830" s="234" t="s">
        <v>175</v>
      </c>
      <c r="AV830" s="13" t="s">
        <v>81</v>
      </c>
      <c r="AW830" s="13" t="s">
        <v>35</v>
      </c>
      <c r="AX830" s="13" t="s">
        <v>73</v>
      </c>
      <c r="AY830" s="234" t="s">
        <v>143</v>
      </c>
    </row>
    <row r="831" s="14" customFormat="1">
      <c r="A831" s="14"/>
      <c r="B831" s="235"/>
      <c r="C831" s="236"/>
      <c r="D831" s="218" t="s">
        <v>156</v>
      </c>
      <c r="E831" s="237" t="s">
        <v>19</v>
      </c>
      <c r="F831" s="238" t="s">
        <v>532</v>
      </c>
      <c r="G831" s="236"/>
      <c r="H831" s="239">
        <v>35</v>
      </c>
      <c r="I831" s="240"/>
      <c r="J831" s="236"/>
      <c r="K831" s="236"/>
      <c r="L831" s="241"/>
      <c r="M831" s="242"/>
      <c r="N831" s="243"/>
      <c r="O831" s="243"/>
      <c r="P831" s="243"/>
      <c r="Q831" s="243"/>
      <c r="R831" s="243"/>
      <c r="S831" s="243"/>
      <c r="T831" s="244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45" t="s">
        <v>156</v>
      </c>
      <c r="AU831" s="245" t="s">
        <v>175</v>
      </c>
      <c r="AV831" s="14" t="s">
        <v>83</v>
      </c>
      <c r="AW831" s="14" t="s">
        <v>35</v>
      </c>
      <c r="AX831" s="14" t="s">
        <v>73</v>
      </c>
      <c r="AY831" s="245" t="s">
        <v>143</v>
      </c>
    </row>
    <row r="832" s="13" customFormat="1">
      <c r="A832" s="13"/>
      <c r="B832" s="225"/>
      <c r="C832" s="226"/>
      <c r="D832" s="218" t="s">
        <v>156</v>
      </c>
      <c r="E832" s="227" t="s">
        <v>19</v>
      </c>
      <c r="F832" s="228" t="s">
        <v>534</v>
      </c>
      <c r="G832" s="226"/>
      <c r="H832" s="227" t="s">
        <v>19</v>
      </c>
      <c r="I832" s="229"/>
      <c r="J832" s="226"/>
      <c r="K832" s="226"/>
      <c r="L832" s="230"/>
      <c r="M832" s="231"/>
      <c r="N832" s="232"/>
      <c r="O832" s="232"/>
      <c r="P832" s="232"/>
      <c r="Q832" s="232"/>
      <c r="R832" s="232"/>
      <c r="S832" s="232"/>
      <c r="T832" s="233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4" t="s">
        <v>156</v>
      </c>
      <c r="AU832" s="234" t="s">
        <v>175</v>
      </c>
      <c r="AV832" s="13" t="s">
        <v>81</v>
      </c>
      <c r="AW832" s="13" t="s">
        <v>35</v>
      </c>
      <c r="AX832" s="13" t="s">
        <v>73</v>
      </c>
      <c r="AY832" s="234" t="s">
        <v>143</v>
      </c>
    </row>
    <row r="833" s="14" customFormat="1">
      <c r="A833" s="14"/>
      <c r="B833" s="235"/>
      <c r="C833" s="236"/>
      <c r="D833" s="218" t="s">
        <v>156</v>
      </c>
      <c r="E833" s="237" t="s">
        <v>19</v>
      </c>
      <c r="F833" s="238" t="s">
        <v>535</v>
      </c>
      <c r="G833" s="236"/>
      <c r="H833" s="239">
        <v>85</v>
      </c>
      <c r="I833" s="240"/>
      <c r="J833" s="236"/>
      <c r="K833" s="236"/>
      <c r="L833" s="241"/>
      <c r="M833" s="242"/>
      <c r="N833" s="243"/>
      <c r="O833" s="243"/>
      <c r="P833" s="243"/>
      <c r="Q833" s="243"/>
      <c r="R833" s="243"/>
      <c r="S833" s="243"/>
      <c r="T833" s="244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45" t="s">
        <v>156</v>
      </c>
      <c r="AU833" s="245" t="s">
        <v>175</v>
      </c>
      <c r="AV833" s="14" t="s">
        <v>83</v>
      </c>
      <c r="AW833" s="14" t="s">
        <v>35</v>
      </c>
      <c r="AX833" s="14" t="s">
        <v>73</v>
      </c>
      <c r="AY833" s="245" t="s">
        <v>143</v>
      </c>
    </row>
    <row r="834" s="13" customFormat="1">
      <c r="A834" s="13"/>
      <c r="B834" s="225"/>
      <c r="C834" s="226"/>
      <c r="D834" s="218" t="s">
        <v>156</v>
      </c>
      <c r="E834" s="227" t="s">
        <v>19</v>
      </c>
      <c r="F834" s="228" t="s">
        <v>536</v>
      </c>
      <c r="G834" s="226"/>
      <c r="H834" s="227" t="s">
        <v>19</v>
      </c>
      <c r="I834" s="229"/>
      <c r="J834" s="226"/>
      <c r="K834" s="226"/>
      <c r="L834" s="230"/>
      <c r="M834" s="231"/>
      <c r="N834" s="232"/>
      <c r="O834" s="232"/>
      <c r="P834" s="232"/>
      <c r="Q834" s="232"/>
      <c r="R834" s="232"/>
      <c r="S834" s="232"/>
      <c r="T834" s="233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4" t="s">
        <v>156</v>
      </c>
      <c r="AU834" s="234" t="s">
        <v>175</v>
      </c>
      <c r="AV834" s="13" t="s">
        <v>81</v>
      </c>
      <c r="AW834" s="13" t="s">
        <v>35</v>
      </c>
      <c r="AX834" s="13" t="s">
        <v>73</v>
      </c>
      <c r="AY834" s="234" t="s">
        <v>143</v>
      </c>
    </row>
    <row r="835" s="14" customFormat="1">
      <c r="A835" s="14"/>
      <c r="B835" s="235"/>
      <c r="C835" s="236"/>
      <c r="D835" s="218" t="s">
        <v>156</v>
      </c>
      <c r="E835" s="237" t="s">
        <v>19</v>
      </c>
      <c r="F835" s="238" t="s">
        <v>537</v>
      </c>
      <c r="G835" s="236"/>
      <c r="H835" s="239">
        <v>10</v>
      </c>
      <c r="I835" s="240"/>
      <c r="J835" s="236"/>
      <c r="K835" s="236"/>
      <c r="L835" s="241"/>
      <c r="M835" s="242"/>
      <c r="N835" s="243"/>
      <c r="O835" s="243"/>
      <c r="P835" s="243"/>
      <c r="Q835" s="243"/>
      <c r="R835" s="243"/>
      <c r="S835" s="243"/>
      <c r="T835" s="244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45" t="s">
        <v>156</v>
      </c>
      <c r="AU835" s="245" t="s">
        <v>175</v>
      </c>
      <c r="AV835" s="14" t="s">
        <v>83</v>
      </c>
      <c r="AW835" s="14" t="s">
        <v>35</v>
      </c>
      <c r="AX835" s="14" t="s">
        <v>73</v>
      </c>
      <c r="AY835" s="245" t="s">
        <v>143</v>
      </c>
    </row>
    <row r="836" s="15" customFormat="1">
      <c r="A836" s="15"/>
      <c r="B836" s="246"/>
      <c r="C836" s="247"/>
      <c r="D836" s="218" t="s">
        <v>156</v>
      </c>
      <c r="E836" s="248" t="s">
        <v>19</v>
      </c>
      <c r="F836" s="249" t="s">
        <v>174</v>
      </c>
      <c r="G836" s="247"/>
      <c r="H836" s="250">
        <v>6072</v>
      </c>
      <c r="I836" s="251"/>
      <c r="J836" s="247"/>
      <c r="K836" s="247"/>
      <c r="L836" s="252"/>
      <c r="M836" s="253"/>
      <c r="N836" s="254"/>
      <c r="O836" s="254"/>
      <c r="P836" s="254"/>
      <c r="Q836" s="254"/>
      <c r="R836" s="254"/>
      <c r="S836" s="254"/>
      <c r="T836" s="255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56" t="s">
        <v>156</v>
      </c>
      <c r="AU836" s="256" t="s">
        <v>175</v>
      </c>
      <c r="AV836" s="15" t="s">
        <v>150</v>
      </c>
      <c r="AW836" s="15" t="s">
        <v>35</v>
      </c>
      <c r="AX836" s="15" t="s">
        <v>81</v>
      </c>
      <c r="AY836" s="256" t="s">
        <v>143</v>
      </c>
    </row>
    <row r="837" s="2" customFormat="1" ht="16.5" customHeight="1">
      <c r="A837" s="39"/>
      <c r="B837" s="40"/>
      <c r="C837" s="205" t="s">
        <v>865</v>
      </c>
      <c r="D837" s="205" t="s">
        <v>145</v>
      </c>
      <c r="E837" s="206" t="s">
        <v>866</v>
      </c>
      <c r="F837" s="207" t="s">
        <v>867</v>
      </c>
      <c r="G837" s="208" t="s">
        <v>148</v>
      </c>
      <c r="H837" s="209">
        <v>5202</v>
      </c>
      <c r="I837" s="210"/>
      <c r="J837" s="211">
        <f>ROUND(I837*H837,2)</f>
        <v>0</v>
      </c>
      <c r="K837" s="207" t="s">
        <v>149</v>
      </c>
      <c r="L837" s="45"/>
      <c r="M837" s="212" t="s">
        <v>19</v>
      </c>
      <c r="N837" s="213" t="s">
        <v>44</v>
      </c>
      <c r="O837" s="85"/>
      <c r="P837" s="214">
        <f>O837*H837</f>
        <v>0</v>
      </c>
      <c r="Q837" s="214">
        <v>0.00071000000000000002</v>
      </c>
      <c r="R837" s="214">
        <f>Q837*H837</f>
        <v>3.6934200000000001</v>
      </c>
      <c r="S837" s="214">
        <v>0</v>
      </c>
      <c r="T837" s="215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16" t="s">
        <v>150</v>
      </c>
      <c r="AT837" s="216" t="s">
        <v>145</v>
      </c>
      <c r="AU837" s="216" t="s">
        <v>175</v>
      </c>
      <c r="AY837" s="18" t="s">
        <v>143</v>
      </c>
      <c r="BE837" s="217">
        <f>IF(N837="základní",J837,0)</f>
        <v>0</v>
      </c>
      <c r="BF837" s="217">
        <f>IF(N837="snížená",J837,0)</f>
        <v>0</v>
      </c>
      <c r="BG837" s="217">
        <f>IF(N837="zákl. přenesená",J837,0)</f>
        <v>0</v>
      </c>
      <c r="BH837" s="217">
        <f>IF(N837="sníž. přenesená",J837,0)</f>
        <v>0</v>
      </c>
      <c r="BI837" s="217">
        <f>IF(N837="nulová",J837,0)</f>
        <v>0</v>
      </c>
      <c r="BJ837" s="18" t="s">
        <v>81</v>
      </c>
      <c r="BK837" s="217">
        <f>ROUND(I837*H837,2)</f>
        <v>0</v>
      </c>
      <c r="BL837" s="18" t="s">
        <v>150</v>
      </c>
      <c r="BM837" s="216" t="s">
        <v>868</v>
      </c>
    </row>
    <row r="838" s="2" customFormat="1">
      <c r="A838" s="39"/>
      <c r="B838" s="40"/>
      <c r="C838" s="41"/>
      <c r="D838" s="218" t="s">
        <v>152</v>
      </c>
      <c r="E838" s="41"/>
      <c r="F838" s="219" t="s">
        <v>869</v>
      </c>
      <c r="G838" s="41"/>
      <c r="H838" s="41"/>
      <c r="I838" s="220"/>
      <c r="J838" s="41"/>
      <c r="K838" s="41"/>
      <c r="L838" s="45"/>
      <c r="M838" s="221"/>
      <c r="N838" s="222"/>
      <c r="O838" s="85"/>
      <c r="P838" s="85"/>
      <c r="Q838" s="85"/>
      <c r="R838" s="85"/>
      <c r="S838" s="85"/>
      <c r="T838" s="86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152</v>
      </c>
      <c r="AU838" s="18" t="s">
        <v>175</v>
      </c>
    </row>
    <row r="839" s="2" customFormat="1">
      <c r="A839" s="39"/>
      <c r="B839" s="40"/>
      <c r="C839" s="41"/>
      <c r="D839" s="223" t="s">
        <v>154</v>
      </c>
      <c r="E839" s="41"/>
      <c r="F839" s="224" t="s">
        <v>870</v>
      </c>
      <c r="G839" s="41"/>
      <c r="H839" s="41"/>
      <c r="I839" s="220"/>
      <c r="J839" s="41"/>
      <c r="K839" s="41"/>
      <c r="L839" s="45"/>
      <c r="M839" s="221"/>
      <c r="N839" s="222"/>
      <c r="O839" s="85"/>
      <c r="P839" s="85"/>
      <c r="Q839" s="85"/>
      <c r="R839" s="85"/>
      <c r="S839" s="85"/>
      <c r="T839" s="86"/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T839" s="18" t="s">
        <v>154</v>
      </c>
      <c r="AU839" s="18" t="s">
        <v>175</v>
      </c>
    </row>
    <row r="840" s="13" customFormat="1">
      <c r="A840" s="13"/>
      <c r="B840" s="225"/>
      <c r="C840" s="226"/>
      <c r="D840" s="218" t="s">
        <v>156</v>
      </c>
      <c r="E840" s="227" t="s">
        <v>19</v>
      </c>
      <c r="F840" s="228" t="s">
        <v>157</v>
      </c>
      <c r="G840" s="226"/>
      <c r="H840" s="227" t="s">
        <v>19</v>
      </c>
      <c r="I840" s="229"/>
      <c r="J840" s="226"/>
      <c r="K840" s="226"/>
      <c r="L840" s="230"/>
      <c r="M840" s="231"/>
      <c r="N840" s="232"/>
      <c r="O840" s="232"/>
      <c r="P840" s="232"/>
      <c r="Q840" s="232"/>
      <c r="R840" s="232"/>
      <c r="S840" s="232"/>
      <c r="T840" s="233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4" t="s">
        <v>156</v>
      </c>
      <c r="AU840" s="234" t="s">
        <v>175</v>
      </c>
      <c r="AV840" s="13" t="s">
        <v>81</v>
      </c>
      <c r="AW840" s="13" t="s">
        <v>35</v>
      </c>
      <c r="AX840" s="13" t="s">
        <v>73</v>
      </c>
      <c r="AY840" s="234" t="s">
        <v>143</v>
      </c>
    </row>
    <row r="841" s="13" customFormat="1">
      <c r="A841" s="13"/>
      <c r="B841" s="225"/>
      <c r="C841" s="226"/>
      <c r="D841" s="218" t="s">
        <v>156</v>
      </c>
      <c r="E841" s="227" t="s">
        <v>19</v>
      </c>
      <c r="F841" s="228" t="s">
        <v>871</v>
      </c>
      <c r="G841" s="226"/>
      <c r="H841" s="227" t="s">
        <v>19</v>
      </c>
      <c r="I841" s="229"/>
      <c r="J841" s="226"/>
      <c r="K841" s="226"/>
      <c r="L841" s="230"/>
      <c r="M841" s="231"/>
      <c r="N841" s="232"/>
      <c r="O841" s="232"/>
      <c r="P841" s="232"/>
      <c r="Q841" s="232"/>
      <c r="R841" s="232"/>
      <c r="S841" s="232"/>
      <c r="T841" s="233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4" t="s">
        <v>156</v>
      </c>
      <c r="AU841" s="234" t="s">
        <v>175</v>
      </c>
      <c r="AV841" s="13" t="s">
        <v>81</v>
      </c>
      <c r="AW841" s="13" t="s">
        <v>35</v>
      </c>
      <c r="AX841" s="13" t="s">
        <v>73</v>
      </c>
      <c r="AY841" s="234" t="s">
        <v>143</v>
      </c>
    </row>
    <row r="842" s="14" customFormat="1">
      <c r="A842" s="14"/>
      <c r="B842" s="235"/>
      <c r="C842" s="236"/>
      <c r="D842" s="218" t="s">
        <v>156</v>
      </c>
      <c r="E842" s="237" t="s">
        <v>19</v>
      </c>
      <c r="F842" s="238" t="s">
        <v>872</v>
      </c>
      <c r="G842" s="236"/>
      <c r="H842" s="239">
        <v>4990</v>
      </c>
      <c r="I842" s="240"/>
      <c r="J842" s="236"/>
      <c r="K842" s="236"/>
      <c r="L842" s="241"/>
      <c r="M842" s="242"/>
      <c r="N842" s="243"/>
      <c r="O842" s="243"/>
      <c r="P842" s="243"/>
      <c r="Q842" s="243"/>
      <c r="R842" s="243"/>
      <c r="S842" s="243"/>
      <c r="T842" s="244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45" t="s">
        <v>156</v>
      </c>
      <c r="AU842" s="245" t="s">
        <v>175</v>
      </c>
      <c r="AV842" s="14" t="s">
        <v>83</v>
      </c>
      <c r="AW842" s="14" t="s">
        <v>35</v>
      </c>
      <c r="AX842" s="14" t="s">
        <v>73</v>
      </c>
      <c r="AY842" s="245" t="s">
        <v>143</v>
      </c>
    </row>
    <row r="843" s="13" customFormat="1">
      <c r="A843" s="13"/>
      <c r="B843" s="225"/>
      <c r="C843" s="226"/>
      <c r="D843" s="218" t="s">
        <v>156</v>
      </c>
      <c r="E843" s="227" t="s">
        <v>19</v>
      </c>
      <c r="F843" s="228" t="s">
        <v>529</v>
      </c>
      <c r="G843" s="226"/>
      <c r="H843" s="227" t="s">
        <v>19</v>
      </c>
      <c r="I843" s="229"/>
      <c r="J843" s="226"/>
      <c r="K843" s="226"/>
      <c r="L843" s="230"/>
      <c r="M843" s="231"/>
      <c r="N843" s="232"/>
      <c r="O843" s="232"/>
      <c r="P843" s="232"/>
      <c r="Q843" s="232"/>
      <c r="R843" s="232"/>
      <c r="S843" s="232"/>
      <c r="T843" s="233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34" t="s">
        <v>156</v>
      </c>
      <c r="AU843" s="234" t="s">
        <v>175</v>
      </c>
      <c r="AV843" s="13" t="s">
        <v>81</v>
      </c>
      <c r="AW843" s="13" t="s">
        <v>35</v>
      </c>
      <c r="AX843" s="13" t="s">
        <v>73</v>
      </c>
      <c r="AY843" s="234" t="s">
        <v>143</v>
      </c>
    </row>
    <row r="844" s="13" customFormat="1">
      <c r="A844" s="13"/>
      <c r="B844" s="225"/>
      <c r="C844" s="226"/>
      <c r="D844" s="218" t="s">
        <v>156</v>
      </c>
      <c r="E844" s="227" t="s">
        <v>19</v>
      </c>
      <c r="F844" s="228" t="s">
        <v>530</v>
      </c>
      <c r="G844" s="226"/>
      <c r="H844" s="227" t="s">
        <v>19</v>
      </c>
      <c r="I844" s="229"/>
      <c r="J844" s="226"/>
      <c r="K844" s="226"/>
      <c r="L844" s="230"/>
      <c r="M844" s="231"/>
      <c r="N844" s="232"/>
      <c r="O844" s="232"/>
      <c r="P844" s="232"/>
      <c r="Q844" s="232"/>
      <c r="R844" s="232"/>
      <c r="S844" s="232"/>
      <c r="T844" s="233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4" t="s">
        <v>156</v>
      </c>
      <c r="AU844" s="234" t="s">
        <v>175</v>
      </c>
      <c r="AV844" s="13" t="s">
        <v>81</v>
      </c>
      <c r="AW844" s="13" t="s">
        <v>35</v>
      </c>
      <c r="AX844" s="13" t="s">
        <v>73</v>
      </c>
      <c r="AY844" s="234" t="s">
        <v>143</v>
      </c>
    </row>
    <row r="845" s="14" customFormat="1">
      <c r="A845" s="14"/>
      <c r="B845" s="235"/>
      <c r="C845" s="236"/>
      <c r="D845" s="218" t="s">
        <v>156</v>
      </c>
      <c r="E845" s="237" t="s">
        <v>19</v>
      </c>
      <c r="F845" s="238" t="s">
        <v>521</v>
      </c>
      <c r="G845" s="236"/>
      <c r="H845" s="239">
        <v>47</v>
      </c>
      <c r="I845" s="240"/>
      <c r="J845" s="236"/>
      <c r="K845" s="236"/>
      <c r="L845" s="241"/>
      <c r="M845" s="242"/>
      <c r="N845" s="243"/>
      <c r="O845" s="243"/>
      <c r="P845" s="243"/>
      <c r="Q845" s="243"/>
      <c r="R845" s="243"/>
      <c r="S845" s="243"/>
      <c r="T845" s="244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45" t="s">
        <v>156</v>
      </c>
      <c r="AU845" s="245" t="s">
        <v>175</v>
      </c>
      <c r="AV845" s="14" t="s">
        <v>83</v>
      </c>
      <c r="AW845" s="14" t="s">
        <v>35</v>
      </c>
      <c r="AX845" s="14" t="s">
        <v>73</v>
      </c>
      <c r="AY845" s="245" t="s">
        <v>143</v>
      </c>
    </row>
    <row r="846" s="13" customFormat="1">
      <c r="A846" s="13"/>
      <c r="B846" s="225"/>
      <c r="C846" s="226"/>
      <c r="D846" s="218" t="s">
        <v>156</v>
      </c>
      <c r="E846" s="227" t="s">
        <v>19</v>
      </c>
      <c r="F846" s="228" t="s">
        <v>531</v>
      </c>
      <c r="G846" s="226"/>
      <c r="H846" s="227" t="s">
        <v>19</v>
      </c>
      <c r="I846" s="229"/>
      <c r="J846" s="226"/>
      <c r="K846" s="226"/>
      <c r="L846" s="230"/>
      <c r="M846" s="231"/>
      <c r="N846" s="232"/>
      <c r="O846" s="232"/>
      <c r="P846" s="232"/>
      <c r="Q846" s="232"/>
      <c r="R846" s="232"/>
      <c r="S846" s="232"/>
      <c r="T846" s="233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4" t="s">
        <v>156</v>
      </c>
      <c r="AU846" s="234" t="s">
        <v>175</v>
      </c>
      <c r="AV846" s="13" t="s">
        <v>81</v>
      </c>
      <c r="AW846" s="13" t="s">
        <v>35</v>
      </c>
      <c r="AX846" s="13" t="s">
        <v>73</v>
      </c>
      <c r="AY846" s="234" t="s">
        <v>143</v>
      </c>
    </row>
    <row r="847" s="14" customFormat="1">
      <c r="A847" s="14"/>
      <c r="B847" s="235"/>
      <c r="C847" s="236"/>
      <c r="D847" s="218" t="s">
        <v>156</v>
      </c>
      <c r="E847" s="237" t="s">
        <v>19</v>
      </c>
      <c r="F847" s="238" t="s">
        <v>532</v>
      </c>
      <c r="G847" s="236"/>
      <c r="H847" s="239">
        <v>35</v>
      </c>
      <c r="I847" s="240"/>
      <c r="J847" s="236"/>
      <c r="K847" s="236"/>
      <c r="L847" s="241"/>
      <c r="M847" s="242"/>
      <c r="N847" s="243"/>
      <c r="O847" s="243"/>
      <c r="P847" s="243"/>
      <c r="Q847" s="243"/>
      <c r="R847" s="243"/>
      <c r="S847" s="243"/>
      <c r="T847" s="244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45" t="s">
        <v>156</v>
      </c>
      <c r="AU847" s="245" t="s">
        <v>175</v>
      </c>
      <c r="AV847" s="14" t="s">
        <v>83</v>
      </c>
      <c r="AW847" s="14" t="s">
        <v>35</v>
      </c>
      <c r="AX847" s="14" t="s">
        <v>73</v>
      </c>
      <c r="AY847" s="245" t="s">
        <v>143</v>
      </c>
    </row>
    <row r="848" s="13" customFormat="1">
      <c r="A848" s="13"/>
      <c r="B848" s="225"/>
      <c r="C848" s="226"/>
      <c r="D848" s="218" t="s">
        <v>156</v>
      </c>
      <c r="E848" s="227" t="s">
        <v>19</v>
      </c>
      <c r="F848" s="228" t="s">
        <v>533</v>
      </c>
      <c r="G848" s="226"/>
      <c r="H848" s="227" t="s">
        <v>19</v>
      </c>
      <c r="I848" s="229"/>
      <c r="J848" s="226"/>
      <c r="K848" s="226"/>
      <c r="L848" s="230"/>
      <c r="M848" s="231"/>
      <c r="N848" s="232"/>
      <c r="O848" s="232"/>
      <c r="P848" s="232"/>
      <c r="Q848" s="232"/>
      <c r="R848" s="232"/>
      <c r="S848" s="232"/>
      <c r="T848" s="23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34" t="s">
        <v>156</v>
      </c>
      <c r="AU848" s="234" t="s">
        <v>175</v>
      </c>
      <c r="AV848" s="13" t="s">
        <v>81</v>
      </c>
      <c r="AW848" s="13" t="s">
        <v>35</v>
      </c>
      <c r="AX848" s="13" t="s">
        <v>73</v>
      </c>
      <c r="AY848" s="234" t="s">
        <v>143</v>
      </c>
    </row>
    <row r="849" s="14" customFormat="1">
      <c r="A849" s="14"/>
      <c r="B849" s="235"/>
      <c r="C849" s="236"/>
      <c r="D849" s="218" t="s">
        <v>156</v>
      </c>
      <c r="E849" s="237" t="s">
        <v>19</v>
      </c>
      <c r="F849" s="238" t="s">
        <v>532</v>
      </c>
      <c r="G849" s="236"/>
      <c r="H849" s="239">
        <v>35</v>
      </c>
      <c r="I849" s="240"/>
      <c r="J849" s="236"/>
      <c r="K849" s="236"/>
      <c r="L849" s="241"/>
      <c r="M849" s="242"/>
      <c r="N849" s="243"/>
      <c r="O849" s="243"/>
      <c r="P849" s="243"/>
      <c r="Q849" s="243"/>
      <c r="R849" s="243"/>
      <c r="S849" s="243"/>
      <c r="T849" s="244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45" t="s">
        <v>156</v>
      </c>
      <c r="AU849" s="245" t="s">
        <v>175</v>
      </c>
      <c r="AV849" s="14" t="s">
        <v>83</v>
      </c>
      <c r="AW849" s="14" t="s">
        <v>35</v>
      </c>
      <c r="AX849" s="14" t="s">
        <v>73</v>
      </c>
      <c r="AY849" s="245" t="s">
        <v>143</v>
      </c>
    </row>
    <row r="850" s="13" customFormat="1">
      <c r="A850" s="13"/>
      <c r="B850" s="225"/>
      <c r="C850" s="226"/>
      <c r="D850" s="218" t="s">
        <v>156</v>
      </c>
      <c r="E850" s="227" t="s">
        <v>19</v>
      </c>
      <c r="F850" s="228" t="s">
        <v>534</v>
      </c>
      <c r="G850" s="226"/>
      <c r="H850" s="227" t="s">
        <v>19</v>
      </c>
      <c r="I850" s="229"/>
      <c r="J850" s="226"/>
      <c r="K850" s="226"/>
      <c r="L850" s="230"/>
      <c r="M850" s="231"/>
      <c r="N850" s="232"/>
      <c r="O850" s="232"/>
      <c r="P850" s="232"/>
      <c r="Q850" s="232"/>
      <c r="R850" s="232"/>
      <c r="S850" s="232"/>
      <c r="T850" s="233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4" t="s">
        <v>156</v>
      </c>
      <c r="AU850" s="234" t="s">
        <v>175</v>
      </c>
      <c r="AV850" s="13" t="s">
        <v>81</v>
      </c>
      <c r="AW850" s="13" t="s">
        <v>35</v>
      </c>
      <c r="AX850" s="13" t="s">
        <v>73</v>
      </c>
      <c r="AY850" s="234" t="s">
        <v>143</v>
      </c>
    </row>
    <row r="851" s="14" customFormat="1">
      <c r="A851" s="14"/>
      <c r="B851" s="235"/>
      <c r="C851" s="236"/>
      <c r="D851" s="218" t="s">
        <v>156</v>
      </c>
      <c r="E851" s="237" t="s">
        <v>19</v>
      </c>
      <c r="F851" s="238" t="s">
        <v>535</v>
      </c>
      <c r="G851" s="236"/>
      <c r="H851" s="239">
        <v>85</v>
      </c>
      <c r="I851" s="240"/>
      <c r="J851" s="236"/>
      <c r="K851" s="236"/>
      <c r="L851" s="241"/>
      <c r="M851" s="242"/>
      <c r="N851" s="243"/>
      <c r="O851" s="243"/>
      <c r="P851" s="243"/>
      <c r="Q851" s="243"/>
      <c r="R851" s="243"/>
      <c r="S851" s="243"/>
      <c r="T851" s="244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45" t="s">
        <v>156</v>
      </c>
      <c r="AU851" s="245" t="s">
        <v>175</v>
      </c>
      <c r="AV851" s="14" t="s">
        <v>83</v>
      </c>
      <c r="AW851" s="14" t="s">
        <v>35</v>
      </c>
      <c r="AX851" s="14" t="s">
        <v>73</v>
      </c>
      <c r="AY851" s="245" t="s">
        <v>143</v>
      </c>
    </row>
    <row r="852" s="13" customFormat="1">
      <c r="A852" s="13"/>
      <c r="B852" s="225"/>
      <c r="C852" s="226"/>
      <c r="D852" s="218" t="s">
        <v>156</v>
      </c>
      <c r="E852" s="227" t="s">
        <v>19</v>
      </c>
      <c r="F852" s="228" t="s">
        <v>536</v>
      </c>
      <c r="G852" s="226"/>
      <c r="H852" s="227" t="s">
        <v>19</v>
      </c>
      <c r="I852" s="229"/>
      <c r="J852" s="226"/>
      <c r="K852" s="226"/>
      <c r="L852" s="230"/>
      <c r="M852" s="231"/>
      <c r="N852" s="232"/>
      <c r="O852" s="232"/>
      <c r="P852" s="232"/>
      <c r="Q852" s="232"/>
      <c r="R852" s="232"/>
      <c r="S852" s="232"/>
      <c r="T852" s="23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4" t="s">
        <v>156</v>
      </c>
      <c r="AU852" s="234" t="s">
        <v>175</v>
      </c>
      <c r="AV852" s="13" t="s">
        <v>81</v>
      </c>
      <c r="AW852" s="13" t="s">
        <v>35</v>
      </c>
      <c r="AX852" s="13" t="s">
        <v>73</v>
      </c>
      <c r="AY852" s="234" t="s">
        <v>143</v>
      </c>
    </row>
    <row r="853" s="14" customFormat="1">
      <c r="A853" s="14"/>
      <c r="B853" s="235"/>
      <c r="C853" s="236"/>
      <c r="D853" s="218" t="s">
        <v>156</v>
      </c>
      <c r="E853" s="237" t="s">
        <v>19</v>
      </c>
      <c r="F853" s="238" t="s">
        <v>537</v>
      </c>
      <c r="G853" s="236"/>
      <c r="H853" s="239">
        <v>10</v>
      </c>
      <c r="I853" s="240"/>
      <c r="J853" s="236"/>
      <c r="K853" s="236"/>
      <c r="L853" s="241"/>
      <c r="M853" s="242"/>
      <c r="N853" s="243"/>
      <c r="O853" s="243"/>
      <c r="P853" s="243"/>
      <c r="Q853" s="243"/>
      <c r="R853" s="243"/>
      <c r="S853" s="243"/>
      <c r="T853" s="244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45" t="s">
        <v>156</v>
      </c>
      <c r="AU853" s="245" t="s">
        <v>175</v>
      </c>
      <c r="AV853" s="14" t="s">
        <v>83</v>
      </c>
      <c r="AW853" s="14" t="s">
        <v>35</v>
      </c>
      <c r="AX853" s="14" t="s">
        <v>73</v>
      </c>
      <c r="AY853" s="245" t="s">
        <v>143</v>
      </c>
    </row>
    <row r="854" s="15" customFormat="1">
      <c r="A854" s="15"/>
      <c r="B854" s="246"/>
      <c r="C854" s="247"/>
      <c r="D854" s="218" t="s">
        <v>156</v>
      </c>
      <c r="E854" s="248" t="s">
        <v>19</v>
      </c>
      <c r="F854" s="249" t="s">
        <v>174</v>
      </c>
      <c r="G854" s="247"/>
      <c r="H854" s="250">
        <v>5202</v>
      </c>
      <c r="I854" s="251"/>
      <c r="J854" s="247"/>
      <c r="K854" s="247"/>
      <c r="L854" s="252"/>
      <c r="M854" s="253"/>
      <c r="N854" s="254"/>
      <c r="O854" s="254"/>
      <c r="P854" s="254"/>
      <c r="Q854" s="254"/>
      <c r="R854" s="254"/>
      <c r="S854" s="254"/>
      <c r="T854" s="255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T854" s="256" t="s">
        <v>156</v>
      </c>
      <c r="AU854" s="256" t="s">
        <v>175</v>
      </c>
      <c r="AV854" s="15" t="s">
        <v>150</v>
      </c>
      <c r="AW854" s="15" t="s">
        <v>35</v>
      </c>
      <c r="AX854" s="15" t="s">
        <v>81</v>
      </c>
      <c r="AY854" s="256" t="s">
        <v>143</v>
      </c>
    </row>
    <row r="855" s="2" customFormat="1" ht="21.75" customHeight="1">
      <c r="A855" s="39"/>
      <c r="B855" s="40"/>
      <c r="C855" s="205" t="s">
        <v>873</v>
      </c>
      <c r="D855" s="205" t="s">
        <v>145</v>
      </c>
      <c r="E855" s="206" t="s">
        <v>874</v>
      </c>
      <c r="F855" s="207" t="s">
        <v>875</v>
      </c>
      <c r="G855" s="208" t="s">
        <v>148</v>
      </c>
      <c r="H855" s="209">
        <v>5152</v>
      </c>
      <c r="I855" s="210"/>
      <c r="J855" s="211">
        <f>ROUND(I855*H855,2)</f>
        <v>0</v>
      </c>
      <c r="K855" s="207" t="s">
        <v>149</v>
      </c>
      <c r="L855" s="45"/>
      <c r="M855" s="212" t="s">
        <v>19</v>
      </c>
      <c r="N855" s="213" t="s">
        <v>44</v>
      </c>
      <c r="O855" s="85"/>
      <c r="P855" s="214">
        <f>O855*H855</f>
        <v>0</v>
      </c>
      <c r="Q855" s="214">
        <v>0.10373</v>
      </c>
      <c r="R855" s="214">
        <f>Q855*H855</f>
        <v>534.41696000000002</v>
      </c>
      <c r="S855" s="214">
        <v>0</v>
      </c>
      <c r="T855" s="215">
        <f>S855*H855</f>
        <v>0</v>
      </c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R855" s="216" t="s">
        <v>150</v>
      </c>
      <c r="AT855" s="216" t="s">
        <v>145</v>
      </c>
      <c r="AU855" s="216" t="s">
        <v>175</v>
      </c>
      <c r="AY855" s="18" t="s">
        <v>143</v>
      </c>
      <c r="BE855" s="217">
        <f>IF(N855="základní",J855,0)</f>
        <v>0</v>
      </c>
      <c r="BF855" s="217">
        <f>IF(N855="snížená",J855,0)</f>
        <v>0</v>
      </c>
      <c r="BG855" s="217">
        <f>IF(N855="zákl. přenesená",J855,0)</f>
        <v>0</v>
      </c>
      <c r="BH855" s="217">
        <f>IF(N855="sníž. přenesená",J855,0)</f>
        <v>0</v>
      </c>
      <c r="BI855" s="217">
        <f>IF(N855="nulová",J855,0)</f>
        <v>0</v>
      </c>
      <c r="BJ855" s="18" t="s">
        <v>81</v>
      </c>
      <c r="BK855" s="217">
        <f>ROUND(I855*H855,2)</f>
        <v>0</v>
      </c>
      <c r="BL855" s="18" t="s">
        <v>150</v>
      </c>
      <c r="BM855" s="216" t="s">
        <v>876</v>
      </c>
    </row>
    <row r="856" s="2" customFormat="1">
      <c r="A856" s="39"/>
      <c r="B856" s="40"/>
      <c r="C856" s="41"/>
      <c r="D856" s="218" t="s">
        <v>152</v>
      </c>
      <c r="E856" s="41"/>
      <c r="F856" s="219" t="s">
        <v>877</v>
      </c>
      <c r="G856" s="41"/>
      <c r="H856" s="41"/>
      <c r="I856" s="220"/>
      <c r="J856" s="41"/>
      <c r="K856" s="41"/>
      <c r="L856" s="45"/>
      <c r="M856" s="221"/>
      <c r="N856" s="222"/>
      <c r="O856" s="85"/>
      <c r="P856" s="85"/>
      <c r="Q856" s="85"/>
      <c r="R856" s="85"/>
      <c r="S856" s="85"/>
      <c r="T856" s="86"/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T856" s="18" t="s">
        <v>152</v>
      </c>
      <c r="AU856" s="18" t="s">
        <v>175</v>
      </c>
    </row>
    <row r="857" s="2" customFormat="1">
      <c r="A857" s="39"/>
      <c r="B857" s="40"/>
      <c r="C857" s="41"/>
      <c r="D857" s="223" t="s">
        <v>154</v>
      </c>
      <c r="E857" s="41"/>
      <c r="F857" s="224" t="s">
        <v>878</v>
      </c>
      <c r="G857" s="41"/>
      <c r="H857" s="41"/>
      <c r="I857" s="220"/>
      <c r="J857" s="41"/>
      <c r="K857" s="41"/>
      <c r="L857" s="45"/>
      <c r="M857" s="221"/>
      <c r="N857" s="222"/>
      <c r="O857" s="85"/>
      <c r="P857" s="85"/>
      <c r="Q857" s="85"/>
      <c r="R857" s="85"/>
      <c r="S857" s="85"/>
      <c r="T857" s="86"/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T857" s="18" t="s">
        <v>154</v>
      </c>
      <c r="AU857" s="18" t="s">
        <v>175</v>
      </c>
    </row>
    <row r="858" s="13" customFormat="1">
      <c r="A858" s="13"/>
      <c r="B858" s="225"/>
      <c r="C858" s="226"/>
      <c r="D858" s="218" t="s">
        <v>156</v>
      </c>
      <c r="E858" s="227" t="s">
        <v>19</v>
      </c>
      <c r="F858" s="228" t="s">
        <v>157</v>
      </c>
      <c r="G858" s="226"/>
      <c r="H858" s="227" t="s">
        <v>19</v>
      </c>
      <c r="I858" s="229"/>
      <c r="J858" s="226"/>
      <c r="K858" s="226"/>
      <c r="L858" s="230"/>
      <c r="M858" s="231"/>
      <c r="N858" s="232"/>
      <c r="O858" s="232"/>
      <c r="P858" s="232"/>
      <c r="Q858" s="232"/>
      <c r="R858" s="232"/>
      <c r="S858" s="232"/>
      <c r="T858" s="233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34" t="s">
        <v>156</v>
      </c>
      <c r="AU858" s="234" t="s">
        <v>175</v>
      </c>
      <c r="AV858" s="13" t="s">
        <v>81</v>
      </c>
      <c r="AW858" s="13" t="s">
        <v>35</v>
      </c>
      <c r="AX858" s="13" t="s">
        <v>73</v>
      </c>
      <c r="AY858" s="234" t="s">
        <v>143</v>
      </c>
    </row>
    <row r="859" s="13" customFormat="1">
      <c r="A859" s="13"/>
      <c r="B859" s="225"/>
      <c r="C859" s="226"/>
      <c r="D859" s="218" t="s">
        <v>156</v>
      </c>
      <c r="E859" s="227" t="s">
        <v>19</v>
      </c>
      <c r="F859" s="228" t="s">
        <v>879</v>
      </c>
      <c r="G859" s="226"/>
      <c r="H859" s="227" t="s">
        <v>19</v>
      </c>
      <c r="I859" s="229"/>
      <c r="J859" s="226"/>
      <c r="K859" s="226"/>
      <c r="L859" s="230"/>
      <c r="M859" s="231"/>
      <c r="N859" s="232"/>
      <c r="O859" s="232"/>
      <c r="P859" s="232"/>
      <c r="Q859" s="232"/>
      <c r="R859" s="232"/>
      <c r="S859" s="232"/>
      <c r="T859" s="233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34" t="s">
        <v>156</v>
      </c>
      <c r="AU859" s="234" t="s">
        <v>175</v>
      </c>
      <c r="AV859" s="13" t="s">
        <v>81</v>
      </c>
      <c r="AW859" s="13" t="s">
        <v>35</v>
      </c>
      <c r="AX859" s="13" t="s">
        <v>73</v>
      </c>
      <c r="AY859" s="234" t="s">
        <v>143</v>
      </c>
    </row>
    <row r="860" s="14" customFormat="1">
      <c r="A860" s="14"/>
      <c r="B860" s="235"/>
      <c r="C860" s="236"/>
      <c r="D860" s="218" t="s">
        <v>156</v>
      </c>
      <c r="E860" s="237" t="s">
        <v>19</v>
      </c>
      <c r="F860" s="238" t="s">
        <v>880</v>
      </c>
      <c r="G860" s="236"/>
      <c r="H860" s="239">
        <v>4940</v>
      </c>
      <c r="I860" s="240"/>
      <c r="J860" s="236"/>
      <c r="K860" s="236"/>
      <c r="L860" s="241"/>
      <c r="M860" s="242"/>
      <c r="N860" s="243"/>
      <c r="O860" s="243"/>
      <c r="P860" s="243"/>
      <c r="Q860" s="243"/>
      <c r="R860" s="243"/>
      <c r="S860" s="243"/>
      <c r="T860" s="244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45" t="s">
        <v>156</v>
      </c>
      <c r="AU860" s="245" t="s">
        <v>175</v>
      </c>
      <c r="AV860" s="14" t="s">
        <v>83</v>
      </c>
      <c r="AW860" s="14" t="s">
        <v>35</v>
      </c>
      <c r="AX860" s="14" t="s">
        <v>73</v>
      </c>
      <c r="AY860" s="245" t="s">
        <v>143</v>
      </c>
    </row>
    <row r="861" s="13" customFormat="1">
      <c r="A861" s="13"/>
      <c r="B861" s="225"/>
      <c r="C861" s="226"/>
      <c r="D861" s="218" t="s">
        <v>156</v>
      </c>
      <c r="E861" s="227" t="s">
        <v>19</v>
      </c>
      <c r="F861" s="228" t="s">
        <v>529</v>
      </c>
      <c r="G861" s="226"/>
      <c r="H861" s="227" t="s">
        <v>19</v>
      </c>
      <c r="I861" s="229"/>
      <c r="J861" s="226"/>
      <c r="K861" s="226"/>
      <c r="L861" s="230"/>
      <c r="M861" s="231"/>
      <c r="N861" s="232"/>
      <c r="O861" s="232"/>
      <c r="P861" s="232"/>
      <c r="Q861" s="232"/>
      <c r="R861" s="232"/>
      <c r="S861" s="232"/>
      <c r="T861" s="233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34" t="s">
        <v>156</v>
      </c>
      <c r="AU861" s="234" t="s">
        <v>175</v>
      </c>
      <c r="AV861" s="13" t="s">
        <v>81</v>
      </c>
      <c r="AW861" s="13" t="s">
        <v>35</v>
      </c>
      <c r="AX861" s="13" t="s">
        <v>73</v>
      </c>
      <c r="AY861" s="234" t="s">
        <v>143</v>
      </c>
    </row>
    <row r="862" s="13" customFormat="1">
      <c r="A862" s="13"/>
      <c r="B862" s="225"/>
      <c r="C862" s="226"/>
      <c r="D862" s="218" t="s">
        <v>156</v>
      </c>
      <c r="E862" s="227" t="s">
        <v>19</v>
      </c>
      <c r="F862" s="228" t="s">
        <v>530</v>
      </c>
      <c r="G862" s="226"/>
      <c r="H862" s="227" t="s">
        <v>19</v>
      </c>
      <c r="I862" s="229"/>
      <c r="J862" s="226"/>
      <c r="K862" s="226"/>
      <c r="L862" s="230"/>
      <c r="M862" s="231"/>
      <c r="N862" s="232"/>
      <c r="O862" s="232"/>
      <c r="P862" s="232"/>
      <c r="Q862" s="232"/>
      <c r="R862" s="232"/>
      <c r="S862" s="232"/>
      <c r="T862" s="23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4" t="s">
        <v>156</v>
      </c>
      <c r="AU862" s="234" t="s">
        <v>175</v>
      </c>
      <c r="AV862" s="13" t="s">
        <v>81</v>
      </c>
      <c r="AW862" s="13" t="s">
        <v>35</v>
      </c>
      <c r="AX862" s="13" t="s">
        <v>73</v>
      </c>
      <c r="AY862" s="234" t="s">
        <v>143</v>
      </c>
    </row>
    <row r="863" s="14" customFormat="1">
      <c r="A863" s="14"/>
      <c r="B863" s="235"/>
      <c r="C863" s="236"/>
      <c r="D863" s="218" t="s">
        <v>156</v>
      </c>
      <c r="E863" s="237" t="s">
        <v>19</v>
      </c>
      <c r="F863" s="238" t="s">
        <v>521</v>
      </c>
      <c r="G863" s="236"/>
      <c r="H863" s="239">
        <v>47</v>
      </c>
      <c r="I863" s="240"/>
      <c r="J863" s="236"/>
      <c r="K863" s="236"/>
      <c r="L863" s="241"/>
      <c r="M863" s="242"/>
      <c r="N863" s="243"/>
      <c r="O863" s="243"/>
      <c r="P863" s="243"/>
      <c r="Q863" s="243"/>
      <c r="R863" s="243"/>
      <c r="S863" s="243"/>
      <c r="T863" s="244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45" t="s">
        <v>156</v>
      </c>
      <c r="AU863" s="245" t="s">
        <v>175</v>
      </c>
      <c r="AV863" s="14" t="s">
        <v>83</v>
      </c>
      <c r="AW863" s="14" t="s">
        <v>35</v>
      </c>
      <c r="AX863" s="14" t="s">
        <v>73</v>
      </c>
      <c r="AY863" s="245" t="s">
        <v>143</v>
      </c>
    </row>
    <row r="864" s="13" customFormat="1">
      <c r="A864" s="13"/>
      <c r="B864" s="225"/>
      <c r="C864" s="226"/>
      <c r="D864" s="218" t="s">
        <v>156</v>
      </c>
      <c r="E864" s="227" t="s">
        <v>19</v>
      </c>
      <c r="F864" s="228" t="s">
        <v>531</v>
      </c>
      <c r="G864" s="226"/>
      <c r="H864" s="227" t="s">
        <v>19</v>
      </c>
      <c r="I864" s="229"/>
      <c r="J864" s="226"/>
      <c r="K864" s="226"/>
      <c r="L864" s="230"/>
      <c r="M864" s="231"/>
      <c r="N864" s="232"/>
      <c r="O864" s="232"/>
      <c r="P864" s="232"/>
      <c r="Q864" s="232"/>
      <c r="R864" s="232"/>
      <c r="S864" s="232"/>
      <c r="T864" s="233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4" t="s">
        <v>156</v>
      </c>
      <c r="AU864" s="234" t="s">
        <v>175</v>
      </c>
      <c r="AV864" s="13" t="s">
        <v>81</v>
      </c>
      <c r="AW864" s="13" t="s">
        <v>35</v>
      </c>
      <c r="AX864" s="13" t="s">
        <v>73</v>
      </c>
      <c r="AY864" s="234" t="s">
        <v>143</v>
      </c>
    </row>
    <row r="865" s="14" customFormat="1">
      <c r="A865" s="14"/>
      <c r="B865" s="235"/>
      <c r="C865" s="236"/>
      <c r="D865" s="218" t="s">
        <v>156</v>
      </c>
      <c r="E865" s="237" t="s">
        <v>19</v>
      </c>
      <c r="F865" s="238" t="s">
        <v>532</v>
      </c>
      <c r="G865" s="236"/>
      <c r="H865" s="239">
        <v>35</v>
      </c>
      <c r="I865" s="240"/>
      <c r="J865" s="236"/>
      <c r="K865" s="236"/>
      <c r="L865" s="241"/>
      <c r="M865" s="242"/>
      <c r="N865" s="243"/>
      <c r="O865" s="243"/>
      <c r="P865" s="243"/>
      <c r="Q865" s="243"/>
      <c r="R865" s="243"/>
      <c r="S865" s="243"/>
      <c r="T865" s="244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45" t="s">
        <v>156</v>
      </c>
      <c r="AU865" s="245" t="s">
        <v>175</v>
      </c>
      <c r="AV865" s="14" t="s">
        <v>83</v>
      </c>
      <c r="AW865" s="14" t="s">
        <v>35</v>
      </c>
      <c r="AX865" s="14" t="s">
        <v>73</v>
      </c>
      <c r="AY865" s="245" t="s">
        <v>143</v>
      </c>
    </row>
    <row r="866" s="13" customFormat="1">
      <c r="A866" s="13"/>
      <c r="B866" s="225"/>
      <c r="C866" s="226"/>
      <c r="D866" s="218" t="s">
        <v>156</v>
      </c>
      <c r="E866" s="227" t="s">
        <v>19</v>
      </c>
      <c r="F866" s="228" t="s">
        <v>533</v>
      </c>
      <c r="G866" s="226"/>
      <c r="H866" s="227" t="s">
        <v>19</v>
      </c>
      <c r="I866" s="229"/>
      <c r="J866" s="226"/>
      <c r="K866" s="226"/>
      <c r="L866" s="230"/>
      <c r="M866" s="231"/>
      <c r="N866" s="232"/>
      <c r="O866" s="232"/>
      <c r="P866" s="232"/>
      <c r="Q866" s="232"/>
      <c r="R866" s="232"/>
      <c r="S866" s="232"/>
      <c r="T866" s="233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4" t="s">
        <v>156</v>
      </c>
      <c r="AU866" s="234" t="s">
        <v>175</v>
      </c>
      <c r="AV866" s="13" t="s">
        <v>81</v>
      </c>
      <c r="AW866" s="13" t="s">
        <v>35</v>
      </c>
      <c r="AX866" s="13" t="s">
        <v>73</v>
      </c>
      <c r="AY866" s="234" t="s">
        <v>143</v>
      </c>
    </row>
    <row r="867" s="14" customFormat="1">
      <c r="A867" s="14"/>
      <c r="B867" s="235"/>
      <c r="C867" s="236"/>
      <c r="D867" s="218" t="s">
        <v>156</v>
      </c>
      <c r="E867" s="237" t="s">
        <v>19</v>
      </c>
      <c r="F867" s="238" t="s">
        <v>532</v>
      </c>
      <c r="G867" s="236"/>
      <c r="H867" s="239">
        <v>35</v>
      </c>
      <c r="I867" s="240"/>
      <c r="J867" s="236"/>
      <c r="K867" s="236"/>
      <c r="L867" s="241"/>
      <c r="M867" s="242"/>
      <c r="N867" s="243"/>
      <c r="O867" s="243"/>
      <c r="P867" s="243"/>
      <c r="Q867" s="243"/>
      <c r="R867" s="243"/>
      <c r="S867" s="243"/>
      <c r="T867" s="244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45" t="s">
        <v>156</v>
      </c>
      <c r="AU867" s="245" t="s">
        <v>175</v>
      </c>
      <c r="AV867" s="14" t="s">
        <v>83</v>
      </c>
      <c r="AW867" s="14" t="s">
        <v>35</v>
      </c>
      <c r="AX867" s="14" t="s">
        <v>73</v>
      </c>
      <c r="AY867" s="245" t="s">
        <v>143</v>
      </c>
    </row>
    <row r="868" s="13" customFormat="1">
      <c r="A868" s="13"/>
      <c r="B868" s="225"/>
      <c r="C868" s="226"/>
      <c r="D868" s="218" t="s">
        <v>156</v>
      </c>
      <c r="E868" s="227" t="s">
        <v>19</v>
      </c>
      <c r="F868" s="228" t="s">
        <v>534</v>
      </c>
      <c r="G868" s="226"/>
      <c r="H868" s="227" t="s">
        <v>19</v>
      </c>
      <c r="I868" s="229"/>
      <c r="J868" s="226"/>
      <c r="K868" s="226"/>
      <c r="L868" s="230"/>
      <c r="M868" s="231"/>
      <c r="N868" s="232"/>
      <c r="O868" s="232"/>
      <c r="P868" s="232"/>
      <c r="Q868" s="232"/>
      <c r="R868" s="232"/>
      <c r="S868" s="232"/>
      <c r="T868" s="233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4" t="s">
        <v>156</v>
      </c>
      <c r="AU868" s="234" t="s">
        <v>175</v>
      </c>
      <c r="AV868" s="13" t="s">
        <v>81</v>
      </c>
      <c r="AW868" s="13" t="s">
        <v>35</v>
      </c>
      <c r="AX868" s="13" t="s">
        <v>73</v>
      </c>
      <c r="AY868" s="234" t="s">
        <v>143</v>
      </c>
    </row>
    <row r="869" s="14" customFormat="1">
      <c r="A869" s="14"/>
      <c r="B869" s="235"/>
      <c r="C869" s="236"/>
      <c r="D869" s="218" t="s">
        <v>156</v>
      </c>
      <c r="E869" s="237" t="s">
        <v>19</v>
      </c>
      <c r="F869" s="238" t="s">
        <v>535</v>
      </c>
      <c r="G869" s="236"/>
      <c r="H869" s="239">
        <v>85</v>
      </c>
      <c r="I869" s="240"/>
      <c r="J869" s="236"/>
      <c r="K869" s="236"/>
      <c r="L869" s="241"/>
      <c r="M869" s="242"/>
      <c r="N869" s="243"/>
      <c r="O869" s="243"/>
      <c r="P869" s="243"/>
      <c r="Q869" s="243"/>
      <c r="R869" s="243"/>
      <c r="S869" s="243"/>
      <c r="T869" s="244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45" t="s">
        <v>156</v>
      </c>
      <c r="AU869" s="245" t="s">
        <v>175</v>
      </c>
      <c r="AV869" s="14" t="s">
        <v>83</v>
      </c>
      <c r="AW869" s="14" t="s">
        <v>35</v>
      </c>
      <c r="AX869" s="14" t="s">
        <v>73</v>
      </c>
      <c r="AY869" s="245" t="s">
        <v>143</v>
      </c>
    </row>
    <row r="870" s="13" customFormat="1">
      <c r="A870" s="13"/>
      <c r="B870" s="225"/>
      <c r="C870" s="226"/>
      <c r="D870" s="218" t="s">
        <v>156</v>
      </c>
      <c r="E870" s="227" t="s">
        <v>19</v>
      </c>
      <c r="F870" s="228" t="s">
        <v>536</v>
      </c>
      <c r="G870" s="226"/>
      <c r="H870" s="227" t="s">
        <v>19</v>
      </c>
      <c r="I870" s="229"/>
      <c r="J870" s="226"/>
      <c r="K870" s="226"/>
      <c r="L870" s="230"/>
      <c r="M870" s="231"/>
      <c r="N870" s="232"/>
      <c r="O870" s="232"/>
      <c r="P870" s="232"/>
      <c r="Q870" s="232"/>
      <c r="R870" s="232"/>
      <c r="S870" s="232"/>
      <c r="T870" s="233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4" t="s">
        <v>156</v>
      </c>
      <c r="AU870" s="234" t="s">
        <v>175</v>
      </c>
      <c r="AV870" s="13" t="s">
        <v>81</v>
      </c>
      <c r="AW870" s="13" t="s">
        <v>35</v>
      </c>
      <c r="AX870" s="13" t="s">
        <v>73</v>
      </c>
      <c r="AY870" s="234" t="s">
        <v>143</v>
      </c>
    </row>
    <row r="871" s="14" customFormat="1">
      <c r="A871" s="14"/>
      <c r="B871" s="235"/>
      <c r="C871" s="236"/>
      <c r="D871" s="218" t="s">
        <v>156</v>
      </c>
      <c r="E871" s="237" t="s">
        <v>19</v>
      </c>
      <c r="F871" s="238" t="s">
        <v>537</v>
      </c>
      <c r="G871" s="236"/>
      <c r="H871" s="239">
        <v>10</v>
      </c>
      <c r="I871" s="240"/>
      <c r="J871" s="236"/>
      <c r="K871" s="236"/>
      <c r="L871" s="241"/>
      <c r="M871" s="242"/>
      <c r="N871" s="243"/>
      <c r="O871" s="243"/>
      <c r="P871" s="243"/>
      <c r="Q871" s="243"/>
      <c r="R871" s="243"/>
      <c r="S871" s="243"/>
      <c r="T871" s="244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45" t="s">
        <v>156</v>
      </c>
      <c r="AU871" s="245" t="s">
        <v>175</v>
      </c>
      <c r="AV871" s="14" t="s">
        <v>83</v>
      </c>
      <c r="AW871" s="14" t="s">
        <v>35</v>
      </c>
      <c r="AX871" s="14" t="s">
        <v>73</v>
      </c>
      <c r="AY871" s="245" t="s">
        <v>143</v>
      </c>
    </row>
    <row r="872" s="15" customFormat="1">
      <c r="A872" s="15"/>
      <c r="B872" s="246"/>
      <c r="C872" s="247"/>
      <c r="D872" s="218" t="s">
        <v>156</v>
      </c>
      <c r="E872" s="248" t="s">
        <v>19</v>
      </c>
      <c r="F872" s="249" t="s">
        <v>174</v>
      </c>
      <c r="G872" s="247"/>
      <c r="H872" s="250">
        <v>5152</v>
      </c>
      <c r="I872" s="251"/>
      <c r="J872" s="247"/>
      <c r="K872" s="247"/>
      <c r="L872" s="252"/>
      <c r="M872" s="253"/>
      <c r="N872" s="254"/>
      <c r="O872" s="254"/>
      <c r="P872" s="254"/>
      <c r="Q872" s="254"/>
      <c r="R872" s="254"/>
      <c r="S872" s="254"/>
      <c r="T872" s="255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T872" s="256" t="s">
        <v>156</v>
      </c>
      <c r="AU872" s="256" t="s">
        <v>175</v>
      </c>
      <c r="AV872" s="15" t="s">
        <v>150</v>
      </c>
      <c r="AW872" s="15" t="s">
        <v>35</v>
      </c>
      <c r="AX872" s="15" t="s">
        <v>81</v>
      </c>
      <c r="AY872" s="256" t="s">
        <v>143</v>
      </c>
    </row>
    <row r="873" s="2" customFormat="1" ht="16.5" customHeight="1">
      <c r="A873" s="39"/>
      <c r="B873" s="40"/>
      <c r="C873" s="205" t="s">
        <v>881</v>
      </c>
      <c r="D873" s="205" t="s">
        <v>145</v>
      </c>
      <c r="E873" s="206" t="s">
        <v>882</v>
      </c>
      <c r="F873" s="207" t="s">
        <v>883</v>
      </c>
      <c r="G873" s="208" t="s">
        <v>630</v>
      </c>
      <c r="H873" s="209">
        <v>17.5</v>
      </c>
      <c r="I873" s="210"/>
      <c r="J873" s="211">
        <f>ROUND(I873*H873,2)</f>
        <v>0</v>
      </c>
      <c r="K873" s="207" t="s">
        <v>149</v>
      </c>
      <c r="L873" s="45"/>
      <c r="M873" s="212" t="s">
        <v>19</v>
      </c>
      <c r="N873" s="213" t="s">
        <v>44</v>
      </c>
      <c r="O873" s="85"/>
      <c r="P873" s="214">
        <f>O873*H873</f>
        <v>0</v>
      </c>
      <c r="Q873" s="214">
        <v>0.0035999999999999999</v>
      </c>
      <c r="R873" s="214">
        <f>Q873*H873</f>
        <v>0.063</v>
      </c>
      <c r="S873" s="214">
        <v>0</v>
      </c>
      <c r="T873" s="215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16" t="s">
        <v>150</v>
      </c>
      <c r="AT873" s="216" t="s">
        <v>145</v>
      </c>
      <c r="AU873" s="216" t="s">
        <v>175</v>
      </c>
      <c r="AY873" s="18" t="s">
        <v>143</v>
      </c>
      <c r="BE873" s="217">
        <f>IF(N873="základní",J873,0)</f>
        <v>0</v>
      </c>
      <c r="BF873" s="217">
        <f>IF(N873="snížená",J873,0)</f>
        <v>0</v>
      </c>
      <c r="BG873" s="217">
        <f>IF(N873="zákl. přenesená",J873,0)</f>
        <v>0</v>
      </c>
      <c r="BH873" s="217">
        <f>IF(N873="sníž. přenesená",J873,0)</f>
        <v>0</v>
      </c>
      <c r="BI873" s="217">
        <f>IF(N873="nulová",J873,0)</f>
        <v>0</v>
      </c>
      <c r="BJ873" s="18" t="s">
        <v>81</v>
      </c>
      <c r="BK873" s="217">
        <f>ROUND(I873*H873,2)</f>
        <v>0</v>
      </c>
      <c r="BL873" s="18" t="s">
        <v>150</v>
      </c>
      <c r="BM873" s="216" t="s">
        <v>884</v>
      </c>
    </row>
    <row r="874" s="2" customFormat="1">
      <c r="A874" s="39"/>
      <c r="B874" s="40"/>
      <c r="C874" s="41"/>
      <c r="D874" s="218" t="s">
        <v>152</v>
      </c>
      <c r="E874" s="41"/>
      <c r="F874" s="219" t="s">
        <v>885</v>
      </c>
      <c r="G874" s="41"/>
      <c r="H874" s="41"/>
      <c r="I874" s="220"/>
      <c r="J874" s="41"/>
      <c r="K874" s="41"/>
      <c r="L874" s="45"/>
      <c r="M874" s="221"/>
      <c r="N874" s="222"/>
      <c r="O874" s="85"/>
      <c r="P874" s="85"/>
      <c r="Q874" s="85"/>
      <c r="R874" s="85"/>
      <c r="S874" s="85"/>
      <c r="T874" s="86"/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T874" s="18" t="s">
        <v>152</v>
      </c>
      <c r="AU874" s="18" t="s">
        <v>175</v>
      </c>
    </row>
    <row r="875" s="2" customFormat="1">
      <c r="A875" s="39"/>
      <c r="B875" s="40"/>
      <c r="C875" s="41"/>
      <c r="D875" s="223" t="s">
        <v>154</v>
      </c>
      <c r="E875" s="41"/>
      <c r="F875" s="224" t="s">
        <v>886</v>
      </c>
      <c r="G875" s="41"/>
      <c r="H875" s="41"/>
      <c r="I875" s="220"/>
      <c r="J875" s="41"/>
      <c r="K875" s="41"/>
      <c r="L875" s="45"/>
      <c r="M875" s="221"/>
      <c r="N875" s="222"/>
      <c r="O875" s="85"/>
      <c r="P875" s="85"/>
      <c r="Q875" s="85"/>
      <c r="R875" s="85"/>
      <c r="S875" s="85"/>
      <c r="T875" s="86"/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T875" s="18" t="s">
        <v>154</v>
      </c>
      <c r="AU875" s="18" t="s">
        <v>175</v>
      </c>
    </row>
    <row r="876" s="13" customFormat="1">
      <c r="A876" s="13"/>
      <c r="B876" s="225"/>
      <c r="C876" s="226"/>
      <c r="D876" s="218" t="s">
        <v>156</v>
      </c>
      <c r="E876" s="227" t="s">
        <v>19</v>
      </c>
      <c r="F876" s="228" t="s">
        <v>887</v>
      </c>
      <c r="G876" s="226"/>
      <c r="H876" s="227" t="s">
        <v>19</v>
      </c>
      <c r="I876" s="229"/>
      <c r="J876" s="226"/>
      <c r="K876" s="226"/>
      <c r="L876" s="230"/>
      <c r="M876" s="231"/>
      <c r="N876" s="232"/>
      <c r="O876" s="232"/>
      <c r="P876" s="232"/>
      <c r="Q876" s="232"/>
      <c r="R876" s="232"/>
      <c r="S876" s="232"/>
      <c r="T876" s="233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34" t="s">
        <v>156</v>
      </c>
      <c r="AU876" s="234" t="s">
        <v>175</v>
      </c>
      <c r="AV876" s="13" t="s">
        <v>81</v>
      </c>
      <c r="AW876" s="13" t="s">
        <v>35</v>
      </c>
      <c r="AX876" s="13" t="s">
        <v>73</v>
      </c>
      <c r="AY876" s="234" t="s">
        <v>143</v>
      </c>
    </row>
    <row r="877" s="13" customFormat="1">
      <c r="A877" s="13"/>
      <c r="B877" s="225"/>
      <c r="C877" s="226"/>
      <c r="D877" s="218" t="s">
        <v>156</v>
      </c>
      <c r="E877" s="227" t="s">
        <v>19</v>
      </c>
      <c r="F877" s="228" t="s">
        <v>888</v>
      </c>
      <c r="G877" s="226"/>
      <c r="H877" s="227" t="s">
        <v>19</v>
      </c>
      <c r="I877" s="229"/>
      <c r="J877" s="226"/>
      <c r="K877" s="226"/>
      <c r="L877" s="230"/>
      <c r="M877" s="231"/>
      <c r="N877" s="232"/>
      <c r="O877" s="232"/>
      <c r="P877" s="232"/>
      <c r="Q877" s="232"/>
      <c r="R877" s="232"/>
      <c r="S877" s="232"/>
      <c r="T877" s="233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4" t="s">
        <v>156</v>
      </c>
      <c r="AU877" s="234" t="s">
        <v>175</v>
      </c>
      <c r="AV877" s="13" t="s">
        <v>81</v>
      </c>
      <c r="AW877" s="13" t="s">
        <v>35</v>
      </c>
      <c r="AX877" s="13" t="s">
        <v>73</v>
      </c>
      <c r="AY877" s="234" t="s">
        <v>143</v>
      </c>
    </row>
    <row r="878" s="14" customFormat="1">
      <c r="A878" s="14"/>
      <c r="B878" s="235"/>
      <c r="C878" s="236"/>
      <c r="D878" s="218" t="s">
        <v>156</v>
      </c>
      <c r="E878" s="237" t="s">
        <v>19</v>
      </c>
      <c r="F878" s="238" t="s">
        <v>889</v>
      </c>
      <c r="G878" s="236"/>
      <c r="H878" s="239">
        <v>17.5</v>
      </c>
      <c r="I878" s="240"/>
      <c r="J878" s="236"/>
      <c r="K878" s="236"/>
      <c r="L878" s="241"/>
      <c r="M878" s="242"/>
      <c r="N878" s="243"/>
      <c r="O878" s="243"/>
      <c r="P878" s="243"/>
      <c r="Q878" s="243"/>
      <c r="R878" s="243"/>
      <c r="S878" s="243"/>
      <c r="T878" s="244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45" t="s">
        <v>156</v>
      </c>
      <c r="AU878" s="245" t="s">
        <v>175</v>
      </c>
      <c r="AV878" s="14" t="s">
        <v>83</v>
      </c>
      <c r="AW878" s="14" t="s">
        <v>35</v>
      </c>
      <c r="AX878" s="14" t="s">
        <v>81</v>
      </c>
      <c r="AY878" s="245" t="s">
        <v>143</v>
      </c>
    </row>
    <row r="879" s="12" customFormat="1" ht="22.8" customHeight="1">
      <c r="A879" s="12"/>
      <c r="B879" s="189"/>
      <c r="C879" s="190"/>
      <c r="D879" s="191" t="s">
        <v>72</v>
      </c>
      <c r="E879" s="203" t="s">
        <v>210</v>
      </c>
      <c r="F879" s="203" t="s">
        <v>890</v>
      </c>
      <c r="G879" s="190"/>
      <c r="H879" s="190"/>
      <c r="I879" s="193"/>
      <c r="J879" s="204">
        <f>BK879</f>
        <v>0</v>
      </c>
      <c r="K879" s="190"/>
      <c r="L879" s="195"/>
      <c r="M879" s="196"/>
      <c r="N879" s="197"/>
      <c r="O879" s="197"/>
      <c r="P879" s="198">
        <f>SUM(P880:P904)</f>
        <v>0</v>
      </c>
      <c r="Q879" s="197"/>
      <c r="R879" s="198">
        <f>SUM(R880:R904)</f>
        <v>21.664339999999999</v>
      </c>
      <c r="S879" s="197"/>
      <c r="T879" s="199">
        <f>SUM(T880:T904)</f>
        <v>0</v>
      </c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R879" s="200" t="s">
        <v>81</v>
      </c>
      <c r="AT879" s="201" t="s">
        <v>72</v>
      </c>
      <c r="AU879" s="201" t="s">
        <v>81</v>
      </c>
      <c r="AY879" s="200" t="s">
        <v>143</v>
      </c>
      <c r="BK879" s="202">
        <f>SUM(BK880:BK904)</f>
        <v>0</v>
      </c>
    </row>
    <row r="880" s="2" customFormat="1" ht="16.5" customHeight="1">
      <c r="A880" s="39"/>
      <c r="B880" s="40"/>
      <c r="C880" s="205" t="s">
        <v>891</v>
      </c>
      <c r="D880" s="205" t="s">
        <v>145</v>
      </c>
      <c r="E880" s="206" t="s">
        <v>892</v>
      </c>
      <c r="F880" s="207" t="s">
        <v>893</v>
      </c>
      <c r="G880" s="208" t="s">
        <v>185</v>
      </c>
      <c r="H880" s="209">
        <v>1</v>
      </c>
      <c r="I880" s="210"/>
      <c r="J880" s="211">
        <f>ROUND(I880*H880,2)</f>
        <v>0</v>
      </c>
      <c r="K880" s="207" t="s">
        <v>149</v>
      </c>
      <c r="L880" s="45"/>
      <c r="M880" s="212" t="s">
        <v>19</v>
      </c>
      <c r="N880" s="213" t="s">
        <v>44</v>
      </c>
      <c r="O880" s="85"/>
      <c r="P880" s="214">
        <f>O880*H880</f>
        <v>0</v>
      </c>
      <c r="Q880" s="214">
        <v>0.21734000000000001</v>
      </c>
      <c r="R880" s="214">
        <f>Q880*H880</f>
        <v>0.21734000000000001</v>
      </c>
      <c r="S880" s="214">
        <v>0</v>
      </c>
      <c r="T880" s="215">
        <f>S880*H880</f>
        <v>0</v>
      </c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R880" s="216" t="s">
        <v>150</v>
      </c>
      <c r="AT880" s="216" t="s">
        <v>145</v>
      </c>
      <c r="AU880" s="216" t="s">
        <v>83</v>
      </c>
      <c r="AY880" s="18" t="s">
        <v>143</v>
      </c>
      <c r="BE880" s="217">
        <f>IF(N880="základní",J880,0)</f>
        <v>0</v>
      </c>
      <c r="BF880" s="217">
        <f>IF(N880="snížená",J880,0)</f>
        <v>0</v>
      </c>
      <c r="BG880" s="217">
        <f>IF(N880="zákl. přenesená",J880,0)</f>
        <v>0</v>
      </c>
      <c r="BH880" s="217">
        <f>IF(N880="sníž. přenesená",J880,0)</f>
        <v>0</v>
      </c>
      <c r="BI880" s="217">
        <f>IF(N880="nulová",J880,0)</f>
        <v>0</v>
      </c>
      <c r="BJ880" s="18" t="s">
        <v>81</v>
      </c>
      <c r="BK880" s="217">
        <f>ROUND(I880*H880,2)</f>
        <v>0</v>
      </c>
      <c r="BL880" s="18" t="s">
        <v>150</v>
      </c>
      <c r="BM880" s="216" t="s">
        <v>894</v>
      </c>
    </row>
    <row r="881" s="2" customFormat="1">
      <c r="A881" s="39"/>
      <c r="B881" s="40"/>
      <c r="C881" s="41"/>
      <c r="D881" s="218" t="s">
        <v>152</v>
      </c>
      <c r="E881" s="41"/>
      <c r="F881" s="219" t="s">
        <v>895</v>
      </c>
      <c r="G881" s="41"/>
      <c r="H881" s="41"/>
      <c r="I881" s="220"/>
      <c r="J881" s="41"/>
      <c r="K881" s="41"/>
      <c r="L881" s="45"/>
      <c r="M881" s="221"/>
      <c r="N881" s="222"/>
      <c r="O881" s="85"/>
      <c r="P881" s="85"/>
      <c r="Q881" s="85"/>
      <c r="R881" s="85"/>
      <c r="S881" s="85"/>
      <c r="T881" s="86"/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T881" s="18" t="s">
        <v>152</v>
      </c>
      <c r="AU881" s="18" t="s">
        <v>83</v>
      </c>
    </row>
    <row r="882" s="2" customFormat="1">
      <c r="A882" s="39"/>
      <c r="B882" s="40"/>
      <c r="C882" s="41"/>
      <c r="D882" s="223" t="s">
        <v>154</v>
      </c>
      <c r="E882" s="41"/>
      <c r="F882" s="224" t="s">
        <v>896</v>
      </c>
      <c r="G882" s="41"/>
      <c r="H882" s="41"/>
      <c r="I882" s="220"/>
      <c r="J882" s="41"/>
      <c r="K882" s="41"/>
      <c r="L882" s="45"/>
      <c r="M882" s="221"/>
      <c r="N882" s="222"/>
      <c r="O882" s="85"/>
      <c r="P882" s="85"/>
      <c r="Q882" s="85"/>
      <c r="R882" s="85"/>
      <c r="S882" s="85"/>
      <c r="T882" s="86"/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T882" s="18" t="s">
        <v>154</v>
      </c>
      <c r="AU882" s="18" t="s">
        <v>83</v>
      </c>
    </row>
    <row r="883" s="13" customFormat="1">
      <c r="A883" s="13"/>
      <c r="B883" s="225"/>
      <c r="C883" s="226"/>
      <c r="D883" s="218" t="s">
        <v>156</v>
      </c>
      <c r="E883" s="227" t="s">
        <v>19</v>
      </c>
      <c r="F883" s="228" t="s">
        <v>897</v>
      </c>
      <c r="G883" s="226"/>
      <c r="H883" s="227" t="s">
        <v>19</v>
      </c>
      <c r="I883" s="229"/>
      <c r="J883" s="226"/>
      <c r="K883" s="226"/>
      <c r="L883" s="230"/>
      <c r="M883" s="231"/>
      <c r="N883" s="232"/>
      <c r="O883" s="232"/>
      <c r="P883" s="232"/>
      <c r="Q883" s="232"/>
      <c r="R883" s="232"/>
      <c r="S883" s="232"/>
      <c r="T883" s="233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4" t="s">
        <v>156</v>
      </c>
      <c r="AU883" s="234" t="s">
        <v>83</v>
      </c>
      <c r="AV883" s="13" t="s">
        <v>81</v>
      </c>
      <c r="AW883" s="13" t="s">
        <v>35</v>
      </c>
      <c r="AX883" s="13" t="s">
        <v>73</v>
      </c>
      <c r="AY883" s="234" t="s">
        <v>143</v>
      </c>
    </row>
    <row r="884" s="13" customFormat="1">
      <c r="A884" s="13"/>
      <c r="B884" s="225"/>
      <c r="C884" s="226"/>
      <c r="D884" s="218" t="s">
        <v>156</v>
      </c>
      <c r="E884" s="227" t="s">
        <v>19</v>
      </c>
      <c r="F884" s="228" t="s">
        <v>325</v>
      </c>
      <c r="G884" s="226"/>
      <c r="H884" s="227" t="s">
        <v>19</v>
      </c>
      <c r="I884" s="229"/>
      <c r="J884" s="226"/>
      <c r="K884" s="226"/>
      <c r="L884" s="230"/>
      <c r="M884" s="231"/>
      <c r="N884" s="232"/>
      <c r="O884" s="232"/>
      <c r="P884" s="232"/>
      <c r="Q884" s="232"/>
      <c r="R884" s="232"/>
      <c r="S884" s="232"/>
      <c r="T884" s="233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34" t="s">
        <v>156</v>
      </c>
      <c r="AU884" s="234" t="s">
        <v>83</v>
      </c>
      <c r="AV884" s="13" t="s">
        <v>81</v>
      </c>
      <c r="AW884" s="13" t="s">
        <v>35</v>
      </c>
      <c r="AX884" s="13" t="s">
        <v>73</v>
      </c>
      <c r="AY884" s="234" t="s">
        <v>143</v>
      </c>
    </row>
    <row r="885" s="14" customFormat="1">
      <c r="A885" s="14"/>
      <c r="B885" s="235"/>
      <c r="C885" s="236"/>
      <c r="D885" s="218" t="s">
        <v>156</v>
      </c>
      <c r="E885" s="237" t="s">
        <v>19</v>
      </c>
      <c r="F885" s="238" t="s">
        <v>81</v>
      </c>
      <c r="G885" s="236"/>
      <c r="H885" s="239">
        <v>1</v>
      </c>
      <c r="I885" s="240"/>
      <c r="J885" s="236"/>
      <c r="K885" s="236"/>
      <c r="L885" s="241"/>
      <c r="M885" s="242"/>
      <c r="N885" s="243"/>
      <c r="O885" s="243"/>
      <c r="P885" s="243"/>
      <c r="Q885" s="243"/>
      <c r="R885" s="243"/>
      <c r="S885" s="243"/>
      <c r="T885" s="244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45" t="s">
        <v>156</v>
      </c>
      <c r="AU885" s="245" t="s">
        <v>83</v>
      </c>
      <c r="AV885" s="14" t="s">
        <v>83</v>
      </c>
      <c r="AW885" s="14" t="s">
        <v>35</v>
      </c>
      <c r="AX885" s="14" t="s">
        <v>81</v>
      </c>
      <c r="AY885" s="245" t="s">
        <v>143</v>
      </c>
    </row>
    <row r="886" s="2" customFormat="1" ht="16.5" customHeight="1">
      <c r="A886" s="39"/>
      <c r="B886" s="40"/>
      <c r="C886" s="257" t="s">
        <v>898</v>
      </c>
      <c r="D886" s="257" t="s">
        <v>468</v>
      </c>
      <c r="E886" s="258" t="s">
        <v>899</v>
      </c>
      <c r="F886" s="259" t="s">
        <v>900</v>
      </c>
      <c r="G886" s="260" t="s">
        <v>185</v>
      </c>
      <c r="H886" s="261">
        <v>1</v>
      </c>
      <c r="I886" s="262"/>
      <c r="J886" s="263">
        <f>ROUND(I886*H886,2)</f>
        <v>0</v>
      </c>
      <c r="K886" s="259" t="s">
        <v>149</v>
      </c>
      <c r="L886" s="264"/>
      <c r="M886" s="265" t="s">
        <v>19</v>
      </c>
      <c r="N886" s="266" t="s">
        <v>44</v>
      </c>
      <c r="O886" s="85"/>
      <c r="P886" s="214">
        <f>O886*H886</f>
        <v>0</v>
      </c>
      <c r="Q886" s="214">
        <v>0</v>
      </c>
      <c r="R886" s="214">
        <f>Q886*H886</f>
        <v>0</v>
      </c>
      <c r="S886" s="214">
        <v>0</v>
      </c>
      <c r="T886" s="215">
        <f>S886*H886</f>
        <v>0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16" t="s">
        <v>210</v>
      </c>
      <c r="AT886" s="216" t="s">
        <v>468</v>
      </c>
      <c r="AU886" s="216" t="s">
        <v>83</v>
      </c>
      <c r="AY886" s="18" t="s">
        <v>143</v>
      </c>
      <c r="BE886" s="217">
        <f>IF(N886="základní",J886,0)</f>
        <v>0</v>
      </c>
      <c r="BF886" s="217">
        <f>IF(N886="snížená",J886,0)</f>
        <v>0</v>
      </c>
      <c r="BG886" s="217">
        <f>IF(N886="zákl. přenesená",J886,0)</f>
        <v>0</v>
      </c>
      <c r="BH886" s="217">
        <f>IF(N886="sníž. přenesená",J886,0)</f>
        <v>0</v>
      </c>
      <c r="BI886" s="217">
        <f>IF(N886="nulová",J886,0)</f>
        <v>0</v>
      </c>
      <c r="BJ886" s="18" t="s">
        <v>81</v>
      </c>
      <c r="BK886" s="217">
        <f>ROUND(I886*H886,2)</f>
        <v>0</v>
      </c>
      <c r="BL886" s="18" t="s">
        <v>150</v>
      </c>
      <c r="BM886" s="216" t="s">
        <v>901</v>
      </c>
    </row>
    <row r="887" s="2" customFormat="1">
      <c r="A887" s="39"/>
      <c r="B887" s="40"/>
      <c r="C887" s="41"/>
      <c r="D887" s="218" t="s">
        <v>152</v>
      </c>
      <c r="E887" s="41"/>
      <c r="F887" s="219" t="s">
        <v>900</v>
      </c>
      <c r="G887" s="41"/>
      <c r="H887" s="41"/>
      <c r="I887" s="220"/>
      <c r="J887" s="41"/>
      <c r="K887" s="41"/>
      <c r="L887" s="45"/>
      <c r="M887" s="221"/>
      <c r="N887" s="222"/>
      <c r="O887" s="85"/>
      <c r="P887" s="85"/>
      <c r="Q887" s="85"/>
      <c r="R887" s="85"/>
      <c r="S887" s="85"/>
      <c r="T887" s="86"/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T887" s="18" t="s">
        <v>152</v>
      </c>
      <c r="AU887" s="18" t="s">
        <v>83</v>
      </c>
    </row>
    <row r="888" s="13" customFormat="1">
      <c r="A888" s="13"/>
      <c r="B888" s="225"/>
      <c r="C888" s="226"/>
      <c r="D888" s="218" t="s">
        <v>156</v>
      </c>
      <c r="E888" s="227" t="s">
        <v>19</v>
      </c>
      <c r="F888" s="228" t="s">
        <v>897</v>
      </c>
      <c r="G888" s="226"/>
      <c r="H888" s="227" t="s">
        <v>19</v>
      </c>
      <c r="I888" s="229"/>
      <c r="J888" s="226"/>
      <c r="K888" s="226"/>
      <c r="L888" s="230"/>
      <c r="M888" s="231"/>
      <c r="N888" s="232"/>
      <c r="O888" s="232"/>
      <c r="P888" s="232"/>
      <c r="Q888" s="232"/>
      <c r="R888" s="232"/>
      <c r="S888" s="232"/>
      <c r="T888" s="233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34" t="s">
        <v>156</v>
      </c>
      <c r="AU888" s="234" t="s">
        <v>83</v>
      </c>
      <c r="AV888" s="13" t="s">
        <v>81</v>
      </c>
      <c r="AW888" s="13" t="s">
        <v>35</v>
      </c>
      <c r="AX888" s="13" t="s">
        <v>73</v>
      </c>
      <c r="AY888" s="234" t="s">
        <v>143</v>
      </c>
    </row>
    <row r="889" s="13" customFormat="1">
      <c r="A889" s="13"/>
      <c r="B889" s="225"/>
      <c r="C889" s="226"/>
      <c r="D889" s="218" t="s">
        <v>156</v>
      </c>
      <c r="E889" s="227" t="s">
        <v>19</v>
      </c>
      <c r="F889" s="228" t="s">
        <v>325</v>
      </c>
      <c r="G889" s="226"/>
      <c r="H889" s="227" t="s">
        <v>19</v>
      </c>
      <c r="I889" s="229"/>
      <c r="J889" s="226"/>
      <c r="K889" s="226"/>
      <c r="L889" s="230"/>
      <c r="M889" s="231"/>
      <c r="N889" s="232"/>
      <c r="O889" s="232"/>
      <c r="P889" s="232"/>
      <c r="Q889" s="232"/>
      <c r="R889" s="232"/>
      <c r="S889" s="232"/>
      <c r="T889" s="233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34" t="s">
        <v>156</v>
      </c>
      <c r="AU889" s="234" t="s">
        <v>83</v>
      </c>
      <c r="AV889" s="13" t="s">
        <v>81</v>
      </c>
      <c r="AW889" s="13" t="s">
        <v>35</v>
      </c>
      <c r="AX889" s="13" t="s">
        <v>73</v>
      </c>
      <c r="AY889" s="234" t="s">
        <v>143</v>
      </c>
    </row>
    <row r="890" s="14" customFormat="1">
      <c r="A890" s="14"/>
      <c r="B890" s="235"/>
      <c r="C890" s="236"/>
      <c r="D890" s="218" t="s">
        <v>156</v>
      </c>
      <c r="E890" s="237" t="s">
        <v>19</v>
      </c>
      <c r="F890" s="238" t="s">
        <v>81</v>
      </c>
      <c r="G890" s="236"/>
      <c r="H890" s="239">
        <v>1</v>
      </c>
      <c r="I890" s="240"/>
      <c r="J890" s="236"/>
      <c r="K890" s="236"/>
      <c r="L890" s="241"/>
      <c r="M890" s="242"/>
      <c r="N890" s="243"/>
      <c r="O890" s="243"/>
      <c r="P890" s="243"/>
      <c r="Q890" s="243"/>
      <c r="R890" s="243"/>
      <c r="S890" s="243"/>
      <c r="T890" s="244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45" t="s">
        <v>156</v>
      </c>
      <c r="AU890" s="245" t="s">
        <v>83</v>
      </c>
      <c r="AV890" s="14" t="s">
        <v>83</v>
      </c>
      <c r="AW890" s="14" t="s">
        <v>35</v>
      </c>
      <c r="AX890" s="14" t="s">
        <v>81</v>
      </c>
      <c r="AY890" s="245" t="s">
        <v>143</v>
      </c>
    </row>
    <row r="891" s="2" customFormat="1" ht="16.5" customHeight="1">
      <c r="A891" s="39"/>
      <c r="B891" s="40"/>
      <c r="C891" s="205" t="s">
        <v>902</v>
      </c>
      <c r="D891" s="205" t="s">
        <v>145</v>
      </c>
      <c r="E891" s="206" t="s">
        <v>903</v>
      </c>
      <c r="F891" s="207" t="s">
        <v>904</v>
      </c>
      <c r="G891" s="208" t="s">
        <v>630</v>
      </c>
      <c r="H891" s="209">
        <v>150</v>
      </c>
      <c r="I891" s="210"/>
      <c r="J891" s="211">
        <f>ROUND(I891*H891,2)</f>
        <v>0</v>
      </c>
      <c r="K891" s="207" t="s">
        <v>149</v>
      </c>
      <c r="L891" s="45"/>
      <c r="M891" s="212" t="s">
        <v>19</v>
      </c>
      <c r="N891" s="213" t="s">
        <v>44</v>
      </c>
      <c r="O891" s="85"/>
      <c r="P891" s="214">
        <f>O891*H891</f>
        <v>0</v>
      </c>
      <c r="Q891" s="214">
        <v>0.14298</v>
      </c>
      <c r="R891" s="214">
        <f>Q891*H891</f>
        <v>21.446999999999999</v>
      </c>
      <c r="S891" s="214">
        <v>0</v>
      </c>
      <c r="T891" s="215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16" t="s">
        <v>150</v>
      </c>
      <c r="AT891" s="216" t="s">
        <v>145</v>
      </c>
      <c r="AU891" s="216" t="s">
        <v>83</v>
      </c>
      <c r="AY891" s="18" t="s">
        <v>143</v>
      </c>
      <c r="BE891" s="217">
        <f>IF(N891="základní",J891,0)</f>
        <v>0</v>
      </c>
      <c r="BF891" s="217">
        <f>IF(N891="snížená",J891,0)</f>
        <v>0</v>
      </c>
      <c r="BG891" s="217">
        <f>IF(N891="zákl. přenesená",J891,0)</f>
        <v>0</v>
      </c>
      <c r="BH891" s="217">
        <f>IF(N891="sníž. přenesená",J891,0)</f>
        <v>0</v>
      </c>
      <c r="BI891" s="217">
        <f>IF(N891="nulová",J891,0)</f>
        <v>0</v>
      </c>
      <c r="BJ891" s="18" t="s">
        <v>81</v>
      </c>
      <c r="BK891" s="217">
        <f>ROUND(I891*H891,2)</f>
        <v>0</v>
      </c>
      <c r="BL891" s="18" t="s">
        <v>150</v>
      </c>
      <c r="BM891" s="216" t="s">
        <v>905</v>
      </c>
    </row>
    <row r="892" s="2" customFormat="1">
      <c r="A892" s="39"/>
      <c r="B892" s="40"/>
      <c r="C892" s="41"/>
      <c r="D892" s="218" t="s">
        <v>152</v>
      </c>
      <c r="E892" s="41"/>
      <c r="F892" s="219" t="s">
        <v>906</v>
      </c>
      <c r="G892" s="41"/>
      <c r="H892" s="41"/>
      <c r="I892" s="220"/>
      <c r="J892" s="41"/>
      <c r="K892" s="41"/>
      <c r="L892" s="45"/>
      <c r="M892" s="221"/>
      <c r="N892" s="222"/>
      <c r="O892" s="85"/>
      <c r="P892" s="85"/>
      <c r="Q892" s="85"/>
      <c r="R892" s="85"/>
      <c r="S892" s="85"/>
      <c r="T892" s="86"/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T892" s="18" t="s">
        <v>152</v>
      </c>
      <c r="AU892" s="18" t="s">
        <v>83</v>
      </c>
    </row>
    <row r="893" s="2" customFormat="1">
      <c r="A893" s="39"/>
      <c r="B893" s="40"/>
      <c r="C893" s="41"/>
      <c r="D893" s="223" t="s">
        <v>154</v>
      </c>
      <c r="E893" s="41"/>
      <c r="F893" s="224" t="s">
        <v>907</v>
      </c>
      <c r="G893" s="41"/>
      <c r="H893" s="41"/>
      <c r="I893" s="220"/>
      <c r="J893" s="41"/>
      <c r="K893" s="41"/>
      <c r="L893" s="45"/>
      <c r="M893" s="221"/>
      <c r="N893" s="222"/>
      <c r="O893" s="85"/>
      <c r="P893" s="85"/>
      <c r="Q893" s="85"/>
      <c r="R893" s="85"/>
      <c r="S893" s="85"/>
      <c r="T893" s="86"/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T893" s="18" t="s">
        <v>154</v>
      </c>
      <c r="AU893" s="18" t="s">
        <v>83</v>
      </c>
    </row>
    <row r="894" s="13" customFormat="1">
      <c r="A894" s="13"/>
      <c r="B894" s="225"/>
      <c r="C894" s="226"/>
      <c r="D894" s="218" t="s">
        <v>156</v>
      </c>
      <c r="E894" s="227" t="s">
        <v>19</v>
      </c>
      <c r="F894" s="228" t="s">
        <v>157</v>
      </c>
      <c r="G894" s="226"/>
      <c r="H894" s="227" t="s">
        <v>19</v>
      </c>
      <c r="I894" s="229"/>
      <c r="J894" s="226"/>
      <c r="K894" s="226"/>
      <c r="L894" s="230"/>
      <c r="M894" s="231"/>
      <c r="N894" s="232"/>
      <c r="O894" s="232"/>
      <c r="P894" s="232"/>
      <c r="Q894" s="232"/>
      <c r="R894" s="232"/>
      <c r="S894" s="232"/>
      <c r="T894" s="233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4" t="s">
        <v>156</v>
      </c>
      <c r="AU894" s="234" t="s">
        <v>83</v>
      </c>
      <c r="AV894" s="13" t="s">
        <v>81</v>
      </c>
      <c r="AW894" s="13" t="s">
        <v>35</v>
      </c>
      <c r="AX894" s="13" t="s">
        <v>73</v>
      </c>
      <c r="AY894" s="234" t="s">
        <v>143</v>
      </c>
    </row>
    <row r="895" s="13" customFormat="1">
      <c r="A895" s="13"/>
      <c r="B895" s="225"/>
      <c r="C895" s="226"/>
      <c r="D895" s="218" t="s">
        <v>156</v>
      </c>
      <c r="E895" s="227" t="s">
        <v>19</v>
      </c>
      <c r="F895" s="228" t="s">
        <v>908</v>
      </c>
      <c r="G895" s="226"/>
      <c r="H895" s="227" t="s">
        <v>19</v>
      </c>
      <c r="I895" s="229"/>
      <c r="J895" s="226"/>
      <c r="K895" s="226"/>
      <c r="L895" s="230"/>
      <c r="M895" s="231"/>
      <c r="N895" s="232"/>
      <c r="O895" s="232"/>
      <c r="P895" s="232"/>
      <c r="Q895" s="232"/>
      <c r="R895" s="232"/>
      <c r="S895" s="232"/>
      <c r="T895" s="233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4" t="s">
        <v>156</v>
      </c>
      <c r="AU895" s="234" t="s">
        <v>83</v>
      </c>
      <c r="AV895" s="13" t="s">
        <v>81</v>
      </c>
      <c r="AW895" s="13" t="s">
        <v>35</v>
      </c>
      <c r="AX895" s="13" t="s">
        <v>73</v>
      </c>
      <c r="AY895" s="234" t="s">
        <v>143</v>
      </c>
    </row>
    <row r="896" s="13" customFormat="1">
      <c r="A896" s="13"/>
      <c r="B896" s="225"/>
      <c r="C896" s="226"/>
      <c r="D896" s="218" t="s">
        <v>156</v>
      </c>
      <c r="E896" s="227" t="s">
        <v>19</v>
      </c>
      <c r="F896" s="228" t="s">
        <v>909</v>
      </c>
      <c r="G896" s="226"/>
      <c r="H896" s="227" t="s">
        <v>19</v>
      </c>
      <c r="I896" s="229"/>
      <c r="J896" s="226"/>
      <c r="K896" s="226"/>
      <c r="L896" s="230"/>
      <c r="M896" s="231"/>
      <c r="N896" s="232"/>
      <c r="O896" s="232"/>
      <c r="P896" s="232"/>
      <c r="Q896" s="232"/>
      <c r="R896" s="232"/>
      <c r="S896" s="232"/>
      <c r="T896" s="233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4" t="s">
        <v>156</v>
      </c>
      <c r="AU896" s="234" t="s">
        <v>83</v>
      </c>
      <c r="AV896" s="13" t="s">
        <v>81</v>
      </c>
      <c r="AW896" s="13" t="s">
        <v>35</v>
      </c>
      <c r="AX896" s="13" t="s">
        <v>73</v>
      </c>
      <c r="AY896" s="234" t="s">
        <v>143</v>
      </c>
    </row>
    <row r="897" s="14" customFormat="1">
      <c r="A897" s="14"/>
      <c r="B897" s="235"/>
      <c r="C897" s="236"/>
      <c r="D897" s="218" t="s">
        <v>156</v>
      </c>
      <c r="E897" s="237" t="s">
        <v>19</v>
      </c>
      <c r="F897" s="238" t="s">
        <v>910</v>
      </c>
      <c r="G897" s="236"/>
      <c r="H897" s="239">
        <v>48</v>
      </c>
      <c r="I897" s="240"/>
      <c r="J897" s="236"/>
      <c r="K897" s="236"/>
      <c r="L897" s="241"/>
      <c r="M897" s="242"/>
      <c r="N897" s="243"/>
      <c r="O897" s="243"/>
      <c r="P897" s="243"/>
      <c r="Q897" s="243"/>
      <c r="R897" s="243"/>
      <c r="S897" s="243"/>
      <c r="T897" s="244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5" t="s">
        <v>156</v>
      </c>
      <c r="AU897" s="245" t="s">
        <v>83</v>
      </c>
      <c r="AV897" s="14" t="s">
        <v>83</v>
      </c>
      <c r="AW897" s="14" t="s">
        <v>35</v>
      </c>
      <c r="AX897" s="14" t="s">
        <v>73</v>
      </c>
      <c r="AY897" s="245" t="s">
        <v>143</v>
      </c>
    </row>
    <row r="898" s="13" customFormat="1">
      <c r="A898" s="13"/>
      <c r="B898" s="225"/>
      <c r="C898" s="226"/>
      <c r="D898" s="218" t="s">
        <v>156</v>
      </c>
      <c r="E898" s="227" t="s">
        <v>19</v>
      </c>
      <c r="F898" s="228" t="s">
        <v>911</v>
      </c>
      <c r="G898" s="226"/>
      <c r="H898" s="227" t="s">
        <v>19</v>
      </c>
      <c r="I898" s="229"/>
      <c r="J898" s="226"/>
      <c r="K898" s="226"/>
      <c r="L898" s="230"/>
      <c r="M898" s="231"/>
      <c r="N898" s="232"/>
      <c r="O898" s="232"/>
      <c r="P898" s="232"/>
      <c r="Q898" s="232"/>
      <c r="R898" s="232"/>
      <c r="S898" s="232"/>
      <c r="T898" s="233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34" t="s">
        <v>156</v>
      </c>
      <c r="AU898" s="234" t="s">
        <v>83</v>
      </c>
      <c r="AV898" s="13" t="s">
        <v>81</v>
      </c>
      <c r="AW898" s="13" t="s">
        <v>35</v>
      </c>
      <c r="AX898" s="13" t="s">
        <v>73</v>
      </c>
      <c r="AY898" s="234" t="s">
        <v>143</v>
      </c>
    </row>
    <row r="899" s="14" customFormat="1">
      <c r="A899" s="14"/>
      <c r="B899" s="235"/>
      <c r="C899" s="236"/>
      <c r="D899" s="218" t="s">
        <v>156</v>
      </c>
      <c r="E899" s="237" t="s">
        <v>19</v>
      </c>
      <c r="F899" s="238" t="s">
        <v>912</v>
      </c>
      <c r="G899" s="236"/>
      <c r="H899" s="239">
        <v>40</v>
      </c>
      <c r="I899" s="240"/>
      <c r="J899" s="236"/>
      <c r="K899" s="236"/>
      <c r="L899" s="241"/>
      <c r="M899" s="242"/>
      <c r="N899" s="243"/>
      <c r="O899" s="243"/>
      <c r="P899" s="243"/>
      <c r="Q899" s="243"/>
      <c r="R899" s="243"/>
      <c r="S899" s="243"/>
      <c r="T899" s="244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45" t="s">
        <v>156</v>
      </c>
      <c r="AU899" s="245" t="s">
        <v>83</v>
      </c>
      <c r="AV899" s="14" t="s">
        <v>83</v>
      </c>
      <c r="AW899" s="14" t="s">
        <v>35</v>
      </c>
      <c r="AX899" s="14" t="s">
        <v>73</v>
      </c>
      <c r="AY899" s="245" t="s">
        <v>143</v>
      </c>
    </row>
    <row r="900" s="13" customFormat="1">
      <c r="A900" s="13"/>
      <c r="B900" s="225"/>
      <c r="C900" s="226"/>
      <c r="D900" s="218" t="s">
        <v>156</v>
      </c>
      <c r="E900" s="227" t="s">
        <v>19</v>
      </c>
      <c r="F900" s="228" t="s">
        <v>913</v>
      </c>
      <c r="G900" s="226"/>
      <c r="H900" s="227" t="s">
        <v>19</v>
      </c>
      <c r="I900" s="229"/>
      <c r="J900" s="226"/>
      <c r="K900" s="226"/>
      <c r="L900" s="230"/>
      <c r="M900" s="231"/>
      <c r="N900" s="232"/>
      <c r="O900" s="232"/>
      <c r="P900" s="232"/>
      <c r="Q900" s="232"/>
      <c r="R900" s="232"/>
      <c r="S900" s="232"/>
      <c r="T900" s="23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34" t="s">
        <v>156</v>
      </c>
      <c r="AU900" s="234" t="s">
        <v>83</v>
      </c>
      <c r="AV900" s="13" t="s">
        <v>81</v>
      </c>
      <c r="AW900" s="13" t="s">
        <v>35</v>
      </c>
      <c r="AX900" s="13" t="s">
        <v>73</v>
      </c>
      <c r="AY900" s="234" t="s">
        <v>143</v>
      </c>
    </row>
    <row r="901" s="14" customFormat="1">
      <c r="A901" s="14"/>
      <c r="B901" s="235"/>
      <c r="C901" s="236"/>
      <c r="D901" s="218" t="s">
        <v>156</v>
      </c>
      <c r="E901" s="237" t="s">
        <v>19</v>
      </c>
      <c r="F901" s="238" t="s">
        <v>914</v>
      </c>
      <c r="G901" s="236"/>
      <c r="H901" s="239">
        <v>19</v>
      </c>
      <c r="I901" s="240"/>
      <c r="J901" s="236"/>
      <c r="K901" s="236"/>
      <c r="L901" s="241"/>
      <c r="M901" s="242"/>
      <c r="N901" s="243"/>
      <c r="O901" s="243"/>
      <c r="P901" s="243"/>
      <c r="Q901" s="243"/>
      <c r="R901" s="243"/>
      <c r="S901" s="243"/>
      <c r="T901" s="244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45" t="s">
        <v>156</v>
      </c>
      <c r="AU901" s="245" t="s">
        <v>83</v>
      </c>
      <c r="AV901" s="14" t="s">
        <v>83</v>
      </c>
      <c r="AW901" s="14" t="s">
        <v>35</v>
      </c>
      <c r="AX901" s="14" t="s">
        <v>73</v>
      </c>
      <c r="AY901" s="245" t="s">
        <v>143</v>
      </c>
    </row>
    <row r="902" s="13" customFormat="1">
      <c r="A902" s="13"/>
      <c r="B902" s="225"/>
      <c r="C902" s="226"/>
      <c r="D902" s="218" t="s">
        <v>156</v>
      </c>
      <c r="E902" s="227" t="s">
        <v>19</v>
      </c>
      <c r="F902" s="228" t="s">
        <v>915</v>
      </c>
      <c r="G902" s="226"/>
      <c r="H902" s="227" t="s">
        <v>19</v>
      </c>
      <c r="I902" s="229"/>
      <c r="J902" s="226"/>
      <c r="K902" s="226"/>
      <c r="L902" s="230"/>
      <c r="M902" s="231"/>
      <c r="N902" s="232"/>
      <c r="O902" s="232"/>
      <c r="P902" s="232"/>
      <c r="Q902" s="232"/>
      <c r="R902" s="232"/>
      <c r="S902" s="232"/>
      <c r="T902" s="233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4" t="s">
        <v>156</v>
      </c>
      <c r="AU902" s="234" t="s">
        <v>83</v>
      </c>
      <c r="AV902" s="13" t="s">
        <v>81</v>
      </c>
      <c r="AW902" s="13" t="s">
        <v>35</v>
      </c>
      <c r="AX902" s="13" t="s">
        <v>73</v>
      </c>
      <c r="AY902" s="234" t="s">
        <v>143</v>
      </c>
    </row>
    <row r="903" s="14" customFormat="1">
      <c r="A903" s="14"/>
      <c r="B903" s="235"/>
      <c r="C903" s="236"/>
      <c r="D903" s="218" t="s">
        <v>156</v>
      </c>
      <c r="E903" s="237" t="s">
        <v>19</v>
      </c>
      <c r="F903" s="238" t="s">
        <v>916</v>
      </c>
      <c r="G903" s="236"/>
      <c r="H903" s="239">
        <v>43</v>
      </c>
      <c r="I903" s="240"/>
      <c r="J903" s="236"/>
      <c r="K903" s="236"/>
      <c r="L903" s="241"/>
      <c r="M903" s="242"/>
      <c r="N903" s="243"/>
      <c r="O903" s="243"/>
      <c r="P903" s="243"/>
      <c r="Q903" s="243"/>
      <c r="R903" s="243"/>
      <c r="S903" s="243"/>
      <c r="T903" s="244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45" t="s">
        <v>156</v>
      </c>
      <c r="AU903" s="245" t="s">
        <v>83</v>
      </c>
      <c r="AV903" s="14" t="s">
        <v>83</v>
      </c>
      <c r="AW903" s="14" t="s">
        <v>35</v>
      </c>
      <c r="AX903" s="14" t="s">
        <v>73</v>
      </c>
      <c r="AY903" s="245" t="s">
        <v>143</v>
      </c>
    </row>
    <row r="904" s="15" customFormat="1">
      <c r="A904" s="15"/>
      <c r="B904" s="246"/>
      <c r="C904" s="247"/>
      <c r="D904" s="218" t="s">
        <v>156</v>
      </c>
      <c r="E904" s="248" t="s">
        <v>19</v>
      </c>
      <c r="F904" s="249" t="s">
        <v>174</v>
      </c>
      <c r="G904" s="247"/>
      <c r="H904" s="250">
        <v>150</v>
      </c>
      <c r="I904" s="251"/>
      <c r="J904" s="247"/>
      <c r="K904" s="247"/>
      <c r="L904" s="252"/>
      <c r="M904" s="253"/>
      <c r="N904" s="254"/>
      <c r="O904" s="254"/>
      <c r="P904" s="254"/>
      <c r="Q904" s="254"/>
      <c r="R904" s="254"/>
      <c r="S904" s="254"/>
      <c r="T904" s="255"/>
      <c r="U904" s="15"/>
      <c r="V904" s="15"/>
      <c r="W904" s="15"/>
      <c r="X904" s="15"/>
      <c r="Y904" s="15"/>
      <c r="Z904" s="15"/>
      <c r="AA904" s="15"/>
      <c r="AB904" s="15"/>
      <c r="AC904" s="15"/>
      <c r="AD904" s="15"/>
      <c r="AE904" s="15"/>
      <c r="AT904" s="256" t="s">
        <v>156</v>
      </c>
      <c r="AU904" s="256" t="s">
        <v>83</v>
      </c>
      <c r="AV904" s="15" t="s">
        <v>150</v>
      </c>
      <c r="AW904" s="15" t="s">
        <v>35</v>
      </c>
      <c r="AX904" s="15" t="s">
        <v>81</v>
      </c>
      <c r="AY904" s="256" t="s">
        <v>143</v>
      </c>
    </row>
    <row r="905" s="12" customFormat="1" ht="22.8" customHeight="1">
      <c r="A905" s="12"/>
      <c r="B905" s="189"/>
      <c r="C905" s="190"/>
      <c r="D905" s="191" t="s">
        <v>72</v>
      </c>
      <c r="E905" s="203" t="s">
        <v>216</v>
      </c>
      <c r="F905" s="203" t="s">
        <v>917</v>
      </c>
      <c r="G905" s="190"/>
      <c r="H905" s="190"/>
      <c r="I905" s="193"/>
      <c r="J905" s="204">
        <f>BK905</f>
        <v>0</v>
      </c>
      <c r="K905" s="190"/>
      <c r="L905" s="195"/>
      <c r="M905" s="196"/>
      <c r="N905" s="197"/>
      <c r="O905" s="197"/>
      <c r="P905" s="198">
        <f>SUM(P906:P1089)</f>
        <v>0</v>
      </c>
      <c r="Q905" s="197"/>
      <c r="R905" s="198">
        <f>SUM(R906:R1089)</f>
        <v>178.32155015000001</v>
      </c>
      <c r="S905" s="197"/>
      <c r="T905" s="199">
        <f>SUM(T906:T1089)</f>
        <v>47.396000000000001</v>
      </c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R905" s="200" t="s">
        <v>81</v>
      </c>
      <c r="AT905" s="201" t="s">
        <v>72</v>
      </c>
      <c r="AU905" s="201" t="s">
        <v>81</v>
      </c>
      <c r="AY905" s="200" t="s">
        <v>143</v>
      </c>
      <c r="BK905" s="202">
        <f>SUM(BK906:BK1089)</f>
        <v>0</v>
      </c>
    </row>
    <row r="906" s="2" customFormat="1" ht="16.5" customHeight="1">
      <c r="A906" s="39"/>
      <c r="B906" s="40"/>
      <c r="C906" s="205" t="s">
        <v>918</v>
      </c>
      <c r="D906" s="205" t="s">
        <v>145</v>
      </c>
      <c r="E906" s="206" t="s">
        <v>919</v>
      </c>
      <c r="F906" s="207" t="s">
        <v>920</v>
      </c>
      <c r="G906" s="208" t="s">
        <v>185</v>
      </c>
      <c r="H906" s="209">
        <v>1</v>
      </c>
      <c r="I906" s="210"/>
      <c r="J906" s="211">
        <f>ROUND(I906*H906,2)</f>
        <v>0</v>
      </c>
      <c r="K906" s="207" t="s">
        <v>149</v>
      </c>
      <c r="L906" s="45"/>
      <c r="M906" s="212" t="s">
        <v>19</v>
      </c>
      <c r="N906" s="213" t="s">
        <v>44</v>
      </c>
      <c r="O906" s="85"/>
      <c r="P906" s="214">
        <f>O906*H906</f>
        <v>0</v>
      </c>
      <c r="Q906" s="214">
        <v>0.00069999999999999999</v>
      </c>
      <c r="R906" s="214">
        <f>Q906*H906</f>
        <v>0.00069999999999999999</v>
      </c>
      <c r="S906" s="214">
        <v>0</v>
      </c>
      <c r="T906" s="215">
        <f>S906*H906</f>
        <v>0</v>
      </c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R906" s="216" t="s">
        <v>150</v>
      </c>
      <c r="AT906" s="216" t="s">
        <v>145</v>
      </c>
      <c r="AU906" s="216" t="s">
        <v>83</v>
      </c>
      <c r="AY906" s="18" t="s">
        <v>143</v>
      </c>
      <c r="BE906" s="217">
        <f>IF(N906="základní",J906,0)</f>
        <v>0</v>
      </c>
      <c r="BF906" s="217">
        <f>IF(N906="snížená",J906,0)</f>
        <v>0</v>
      </c>
      <c r="BG906" s="217">
        <f>IF(N906="zákl. přenesená",J906,0)</f>
        <v>0</v>
      </c>
      <c r="BH906" s="217">
        <f>IF(N906="sníž. přenesená",J906,0)</f>
        <v>0</v>
      </c>
      <c r="BI906" s="217">
        <f>IF(N906="nulová",J906,0)</f>
        <v>0</v>
      </c>
      <c r="BJ906" s="18" t="s">
        <v>81</v>
      </c>
      <c r="BK906" s="217">
        <f>ROUND(I906*H906,2)</f>
        <v>0</v>
      </c>
      <c r="BL906" s="18" t="s">
        <v>150</v>
      </c>
      <c r="BM906" s="216" t="s">
        <v>921</v>
      </c>
    </row>
    <row r="907" s="2" customFormat="1">
      <c r="A907" s="39"/>
      <c r="B907" s="40"/>
      <c r="C907" s="41"/>
      <c r="D907" s="218" t="s">
        <v>152</v>
      </c>
      <c r="E907" s="41"/>
      <c r="F907" s="219" t="s">
        <v>922</v>
      </c>
      <c r="G907" s="41"/>
      <c r="H907" s="41"/>
      <c r="I907" s="220"/>
      <c r="J907" s="41"/>
      <c r="K907" s="41"/>
      <c r="L907" s="45"/>
      <c r="M907" s="221"/>
      <c r="N907" s="222"/>
      <c r="O907" s="85"/>
      <c r="P907" s="85"/>
      <c r="Q907" s="85"/>
      <c r="R907" s="85"/>
      <c r="S907" s="85"/>
      <c r="T907" s="86"/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T907" s="18" t="s">
        <v>152</v>
      </c>
      <c r="AU907" s="18" t="s">
        <v>83</v>
      </c>
    </row>
    <row r="908" s="2" customFormat="1">
      <c r="A908" s="39"/>
      <c r="B908" s="40"/>
      <c r="C908" s="41"/>
      <c r="D908" s="223" t="s">
        <v>154</v>
      </c>
      <c r="E908" s="41"/>
      <c r="F908" s="224" t="s">
        <v>923</v>
      </c>
      <c r="G908" s="41"/>
      <c r="H908" s="41"/>
      <c r="I908" s="220"/>
      <c r="J908" s="41"/>
      <c r="K908" s="41"/>
      <c r="L908" s="45"/>
      <c r="M908" s="221"/>
      <c r="N908" s="222"/>
      <c r="O908" s="85"/>
      <c r="P908" s="85"/>
      <c r="Q908" s="85"/>
      <c r="R908" s="85"/>
      <c r="S908" s="85"/>
      <c r="T908" s="86"/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T908" s="18" t="s">
        <v>154</v>
      </c>
      <c r="AU908" s="18" t="s">
        <v>83</v>
      </c>
    </row>
    <row r="909" s="13" customFormat="1">
      <c r="A909" s="13"/>
      <c r="B909" s="225"/>
      <c r="C909" s="226"/>
      <c r="D909" s="218" t="s">
        <v>156</v>
      </c>
      <c r="E909" s="227" t="s">
        <v>19</v>
      </c>
      <c r="F909" s="228" t="s">
        <v>924</v>
      </c>
      <c r="G909" s="226"/>
      <c r="H909" s="227" t="s">
        <v>19</v>
      </c>
      <c r="I909" s="229"/>
      <c r="J909" s="226"/>
      <c r="K909" s="226"/>
      <c r="L909" s="230"/>
      <c r="M909" s="231"/>
      <c r="N909" s="232"/>
      <c r="O909" s="232"/>
      <c r="P909" s="232"/>
      <c r="Q909" s="232"/>
      <c r="R909" s="232"/>
      <c r="S909" s="232"/>
      <c r="T909" s="233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34" t="s">
        <v>156</v>
      </c>
      <c r="AU909" s="234" t="s">
        <v>83</v>
      </c>
      <c r="AV909" s="13" t="s">
        <v>81</v>
      </c>
      <c r="AW909" s="13" t="s">
        <v>35</v>
      </c>
      <c r="AX909" s="13" t="s">
        <v>73</v>
      </c>
      <c r="AY909" s="234" t="s">
        <v>143</v>
      </c>
    </row>
    <row r="910" s="13" customFormat="1">
      <c r="A910" s="13"/>
      <c r="B910" s="225"/>
      <c r="C910" s="226"/>
      <c r="D910" s="218" t="s">
        <v>156</v>
      </c>
      <c r="E910" s="227" t="s">
        <v>19</v>
      </c>
      <c r="F910" s="228" t="s">
        <v>925</v>
      </c>
      <c r="G910" s="226"/>
      <c r="H910" s="227" t="s">
        <v>19</v>
      </c>
      <c r="I910" s="229"/>
      <c r="J910" s="226"/>
      <c r="K910" s="226"/>
      <c r="L910" s="230"/>
      <c r="M910" s="231"/>
      <c r="N910" s="232"/>
      <c r="O910" s="232"/>
      <c r="P910" s="232"/>
      <c r="Q910" s="232"/>
      <c r="R910" s="232"/>
      <c r="S910" s="232"/>
      <c r="T910" s="233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34" t="s">
        <v>156</v>
      </c>
      <c r="AU910" s="234" t="s">
        <v>83</v>
      </c>
      <c r="AV910" s="13" t="s">
        <v>81</v>
      </c>
      <c r="AW910" s="13" t="s">
        <v>35</v>
      </c>
      <c r="AX910" s="13" t="s">
        <v>73</v>
      </c>
      <c r="AY910" s="234" t="s">
        <v>143</v>
      </c>
    </row>
    <row r="911" s="13" customFormat="1">
      <c r="A911" s="13"/>
      <c r="B911" s="225"/>
      <c r="C911" s="226"/>
      <c r="D911" s="218" t="s">
        <v>156</v>
      </c>
      <c r="E911" s="227" t="s">
        <v>19</v>
      </c>
      <c r="F911" s="228" t="s">
        <v>926</v>
      </c>
      <c r="G911" s="226"/>
      <c r="H911" s="227" t="s">
        <v>19</v>
      </c>
      <c r="I911" s="229"/>
      <c r="J911" s="226"/>
      <c r="K911" s="226"/>
      <c r="L911" s="230"/>
      <c r="M911" s="231"/>
      <c r="N911" s="232"/>
      <c r="O911" s="232"/>
      <c r="P911" s="232"/>
      <c r="Q911" s="232"/>
      <c r="R911" s="232"/>
      <c r="S911" s="232"/>
      <c r="T911" s="233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4" t="s">
        <v>156</v>
      </c>
      <c r="AU911" s="234" t="s">
        <v>83</v>
      </c>
      <c r="AV911" s="13" t="s">
        <v>81</v>
      </c>
      <c r="AW911" s="13" t="s">
        <v>35</v>
      </c>
      <c r="AX911" s="13" t="s">
        <v>73</v>
      </c>
      <c r="AY911" s="234" t="s">
        <v>143</v>
      </c>
    </row>
    <row r="912" s="14" customFormat="1">
      <c r="A912" s="14"/>
      <c r="B912" s="235"/>
      <c r="C912" s="236"/>
      <c r="D912" s="218" t="s">
        <v>156</v>
      </c>
      <c r="E912" s="237" t="s">
        <v>19</v>
      </c>
      <c r="F912" s="238" t="s">
        <v>81</v>
      </c>
      <c r="G912" s="236"/>
      <c r="H912" s="239">
        <v>1</v>
      </c>
      <c r="I912" s="240"/>
      <c r="J912" s="236"/>
      <c r="K912" s="236"/>
      <c r="L912" s="241"/>
      <c r="M912" s="242"/>
      <c r="N912" s="243"/>
      <c r="O912" s="243"/>
      <c r="P912" s="243"/>
      <c r="Q912" s="243"/>
      <c r="R912" s="243"/>
      <c r="S912" s="243"/>
      <c r="T912" s="244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45" t="s">
        <v>156</v>
      </c>
      <c r="AU912" s="245" t="s">
        <v>83</v>
      </c>
      <c r="AV912" s="14" t="s">
        <v>83</v>
      </c>
      <c r="AW912" s="14" t="s">
        <v>35</v>
      </c>
      <c r="AX912" s="14" t="s">
        <v>81</v>
      </c>
      <c r="AY912" s="245" t="s">
        <v>143</v>
      </c>
    </row>
    <row r="913" s="2" customFormat="1" ht="16.5" customHeight="1">
      <c r="A913" s="39"/>
      <c r="B913" s="40"/>
      <c r="C913" s="205" t="s">
        <v>927</v>
      </c>
      <c r="D913" s="205" t="s">
        <v>145</v>
      </c>
      <c r="E913" s="206" t="s">
        <v>928</v>
      </c>
      <c r="F913" s="207" t="s">
        <v>929</v>
      </c>
      <c r="G913" s="208" t="s">
        <v>185</v>
      </c>
      <c r="H913" s="209">
        <v>3</v>
      </c>
      <c r="I913" s="210"/>
      <c r="J913" s="211">
        <f>ROUND(I913*H913,2)</f>
        <v>0</v>
      </c>
      <c r="K913" s="207" t="s">
        <v>149</v>
      </c>
      <c r="L913" s="45"/>
      <c r="M913" s="212" t="s">
        <v>19</v>
      </c>
      <c r="N913" s="213" t="s">
        <v>44</v>
      </c>
      <c r="O913" s="85"/>
      <c r="P913" s="214">
        <f>O913*H913</f>
        <v>0</v>
      </c>
      <c r="Q913" s="214">
        <v>0.10940999999999999</v>
      </c>
      <c r="R913" s="214">
        <f>Q913*H913</f>
        <v>0.32822999999999997</v>
      </c>
      <c r="S913" s="214">
        <v>0</v>
      </c>
      <c r="T913" s="215">
        <f>S913*H913</f>
        <v>0</v>
      </c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R913" s="216" t="s">
        <v>150</v>
      </c>
      <c r="AT913" s="216" t="s">
        <v>145</v>
      </c>
      <c r="AU913" s="216" t="s">
        <v>83</v>
      </c>
      <c r="AY913" s="18" t="s">
        <v>143</v>
      </c>
      <c r="BE913" s="217">
        <f>IF(N913="základní",J913,0)</f>
        <v>0</v>
      </c>
      <c r="BF913" s="217">
        <f>IF(N913="snížená",J913,0)</f>
        <v>0</v>
      </c>
      <c r="BG913" s="217">
        <f>IF(N913="zákl. přenesená",J913,0)</f>
        <v>0</v>
      </c>
      <c r="BH913" s="217">
        <f>IF(N913="sníž. přenesená",J913,0)</f>
        <v>0</v>
      </c>
      <c r="BI913" s="217">
        <f>IF(N913="nulová",J913,0)</f>
        <v>0</v>
      </c>
      <c r="BJ913" s="18" t="s">
        <v>81</v>
      </c>
      <c r="BK913" s="217">
        <f>ROUND(I913*H913,2)</f>
        <v>0</v>
      </c>
      <c r="BL913" s="18" t="s">
        <v>150</v>
      </c>
      <c r="BM913" s="216" t="s">
        <v>930</v>
      </c>
    </row>
    <row r="914" s="2" customFormat="1">
      <c r="A914" s="39"/>
      <c r="B914" s="40"/>
      <c r="C914" s="41"/>
      <c r="D914" s="218" t="s">
        <v>152</v>
      </c>
      <c r="E914" s="41"/>
      <c r="F914" s="219" t="s">
        <v>931</v>
      </c>
      <c r="G914" s="41"/>
      <c r="H914" s="41"/>
      <c r="I914" s="220"/>
      <c r="J914" s="41"/>
      <c r="K914" s="41"/>
      <c r="L914" s="45"/>
      <c r="M914" s="221"/>
      <c r="N914" s="222"/>
      <c r="O914" s="85"/>
      <c r="P914" s="85"/>
      <c r="Q914" s="85"/>
      <c r="R914" s="85"/>
      <c r="S914" s="85"/>
      <c r="T914" s="86"/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T914" s="18" t="s">
        <v>152</v>
      </c>
      <c r="AU914" s="18" t="s">
        <v>83</v>
      </c>
    </row>
    <row r="915" s="2" customFormat="1">
      <c r="A915" s="39"/>
      <c r="B915" s="40"/>
      <c r="C915" s="41"/>
      <c r="D915" s="223" t="s">
        <v>154</v>
      </c>
      <c r="E915" s="41"/>
      <c r="F915" s="224" t="s">
        <v>932</v>
      </c>
      <c r="G915" s="41"/>
      <c r="H915" s="41"/>
      <c r="I915" s="220"/>
      <c r="J915" s="41"/>
      <c r="K915" s="41"/>
      <c r="L915" s="45"/>
      <c r="M915" s="221"/>
      <c r="N915" s="222"/>
      <c r="O915" s="85"/>
      <c r="P915" s="85"/>
      <c r="Q915" s="85"/>
      <c r="R915" s="85"/>
      <c r="S915" s="85"/>
      <c r="T915" s="86"/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T915" s="18" t="s">
        <v>154</v>
      </c>
      <c r="AU915" s="18" t="s">
        <v>83</v>
      </c>
    </row>
    <row r="916" s="13" customFormat="1">
      <c r="A916" s="13"/>
      <c r="B916" s="225"/>
      <c r="C916" s="226"/>
      <c r="D916" s="218" t="s">
        <v>156</v>
      </c>
      <c r="E916" s="227" t="s">
        <v>19</v>
      </c>
      <c r="F916" s="228" t="s">
        <v>933</v>
      </c>
      <c r="G916" s="226"/>
      <c r="H916" s="227" t="s">
        <v>19</v>
      </c>
      <c r="I916" s="229"/>
      <c r="J916" s="226"/>
      <c r="K916" s="226"/>
      <c r="L916" s="230"/>
      <c r="M916" s="231"/>
      <c r="N916" s="232"/>
      <c r="O916" s="232"/>
      <c r="P916" s="232"/>
      <c r="Q916" s="232"/>
      <c r="R916" s="232"/>
      <c r="S916" s="232"/>
      <c r="T916" s="233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34" t="s">
        <v>156</v>
      </c>
      <c r="AU916" s="234" t="s">
        <v>83</v>
      </c>
      <c r="AV916" s="13" t="s">
        <v>81</v>
      </c>
      <c r="AW916" s="13" t="s">
        <v>35</v>
      </c>
      <c r="AX916" s="13" t="s">
        <v>73</v>
      </c>
      <c r="AY916" s="234" t="s">
        <v>143</v>
      </c>
    </row>
    <row r="917" s="13" customFormat="1">
      <c r="A917" s="13"/>
      <c r="B917" s="225"/>
      <c r="C917" s="226"/>
      <c r="D917" s="218" t="s">
        <v>156</v>
      </c>
      <c r="E917" s="227" t="s">
        <v>19</v>
      </c>
      <c r="F917" s="228" t="s">
        <v>925</v>
      </c>
      <c r="G917" s="226"/>
      <c r="H917" s="227" t="s">
        <v>19</v>
      </c>
      <c r="I917" s="229"/>
      <c r="J917" s="226"/>
      <c r="K917" s="226"/>
      <c r="L917" s="230"/>
      <c r="M917" s="231"/>
      <c r="N917" s="232"/>
      <c r="O917" s="232"/>
      <c r="P917" s="232"/>
      <c r="Q917" s="232"/>
      <c r="R917" s="232"/>
      <c r="S917" s="232"/>
      <c r="T917" s="233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4" t="s">
        <v>156</v>
      </c>
      <c r="AU917" s="234" t="s">
        <v>83</v>
      </c>
      <c r="AV917" s="13" t="s">
        <v>81</v>
      </c>
      <c r="AW917" s="13" t="s">
        <v>35</v>
      </c>
      <c r="AX917" s="13" t="s">
        <v>73</v>
      </c>
      <c r="AY917" s="234" t="s">
        <v>143</v>
      </c>
    </row>
    <row r="918" s="13" customFormat="1">
      <c r="A918" s="13"/>
      <c r="B918" s="225"/>
      <c r="C918" s="226"/>
      <c r="D918" s="218" t="s">
        <v>156</v>
      </c>
      <c r="E918" s="227" t="s">
        <v>19</v>
      </c>
      <c r="F918" s="228" t="s">
        <v>926</v>
      </c>
      <c r="G918" s="226"/>
      <c r="H918" s="227" t="s">
        <v>19</v>
      </c>
      <c r="I918" s="229"/>
      <c r="J918" s="226"/>
      <c r="K918" s="226"/>
      <c r="L918" s="230"/>
      <c r="M918" s="231"/>
      <c r="N918" s="232"/>
      <c r="O918" s="232"/>
      <c r="P918" s="232"/>
      <c r="Q918" s="232"/>
      <c r="R918" s="232"/>
      <c r="S918" s="232"/>
      <c r="T918" s="233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34" t="s">
        <v>156</v>
      </c>
      <c r="AU918" s="234" t="s">
        <v>83</v>
      </c>
      <c r="AV918" s="13" t="s">
        <v>81</v>
      </c>
      <c r="AW918" s="13" t="s">
        <v>35</v>
      </c>
      <c r="AX918" s="13" t="s">
        <v>73</v>
      </c>
      <c r="AY918" s="234" t="s">
        <v>143</v>
      </c>
    </row>
    <row r="919" s="14" customFormat="1">
      <c r="A919" s="14"/>
      <c r="B919" s="235"/>
      <c r="C919" s="236"/>
      <c r="D919" s="218" t="s">
        <v>156</v>
      </c>
      <c r="E919" s="237" t="s">
        <v>19</v>
      </c>
      <c r="F919" s="238" t="s">
        <v>81</v>
      </c>
      <c r="G919" s="236"/>
      <c r="H919" s="239">
        <v>1</v>
      </c>
      <c r="I919" s="240"/>
      <c r="J919" s="236"/>
      <c r="K919" s="236"/>
      <c r="L919" s="241"/>
      <c r="M919" s="242"/>
      <c r="N919" s="243"/>
      <c r="O919" s="243"/>
      <c r="P919" s="243"/>
      <c r="Q919" s="243"/>
      <c r="R919" s="243"/>
      <c r="S919" s="243"/>
      <c r="T919" s="244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45" t="s">
        <v>156</v>
      </c>
      <c r="AU919" s="245" t="s">
        <v>83</v>
      </c>
      <c r="AV919" s="14" t="s">
        <v>83</v>
      </c>
      <c r="AW919" s="14" t="s">
        <v>35</v>
      </c>
      <c r="AX919" s="14" t="s">
        <v>73</v>
      </c>
      <c r="AY919" s="245" t="s">
        <v>143</v>
      </c>
    </row>
    <row r="920" s="13" customFormat="1">
      <c r="A920" s="13"/>
      <c r="B920" s="225"/>
      <c r="C920" s="226"/>
      <c r="D920" s="218" t="s">
        <v>156</v>
      </c>
      <c r="E920" s="227" t="s">
        <v>19</v>
      </c>
      <c r="F920" s="228" t="s">
        <v>934</v>
      </c>
      <c r="G920" s="226"/>
      <c r="H920" s="227" t="s">
        <v>19</v>
      </c>
      <c r="I920" s="229"/>
      <c r="J920" s="226"/>
      <c r="K920" s="226"/>
      <c r="L920" s="230"/>
      <c r="M920" s="231"/>
      <c r="N920" s="232"/>
      <c r="O920" s="232"/>
      <c r="P920" s="232"/>
      <c r="Q920" s="232"/>
      <c r="R920" s="232"/>
      <c r="S920" s="232"/>
      <c r="T920" s="233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34" t="s">
        <v>156</v>
      </c>
      <c r="AU920" s="234" t="s">
        <v>83</v>
      </c>
      <c r="AV920" s="13" t="s">
        <v>81</v>
      </c>
      <c r="AW920" s="13" t="s">
        <v>35</v>
      </c>
      <c r="AX920" s="13" t="s">
        <v>73</v>
      </c>
      <c r="AY920" s="234" t="s">
        <v>143</v>
      </c>
    </row>
    <row r="921" s="14" customFormat="1">
      <c r="A921" s="14"/>
      <c r="B921" s="235"/>
      <c r="C921" s="236"/>
      <c r="D921" s="218" t="s">
        <v>156</v>
      </c>
      <c r="E921" s="237" t="s">
        <v>19</v>
      </c>
      <c r="F921" s="238" t="s">
        <v>83</v>
      </c>
      <c r="G921" s="236"/>
      <c r="H921" s="239">
        <v>2</v>
      </c>
      <c r="I921" s="240"/>
      <c r="J921" s="236"/>
      <c r="K921" s="236"/>
      <c r="L921" s="241"/>
      <c r="M921" s="242"/>
      <c r="N921" s="243"/>
      <c r="O921" s="243"/>
      <c r="P921" s="243"/>
      <c r="Q921" s="243"/>
      <c r="R921" s="243"/>
      <c r="S921" s="243"/>
      <c r="T921" s="244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45" t="s">
        <v>156</v>
      </c>
      <c r="AU921" s="245" t="s">
        <v>83</v>
      </c>
      <c r="AV921" s="14" t="s">
        <v>83</v>
      </c>
      <c r="AW921" s="14" t="s">
        <v>35</v>
      </c>
      <c r="AX921" s="14" t="s">
        <v>73</v>
      </c>
      <c r="AY921" s="245" t="s">
        <v>143</v>
      </c>
    </row>
    <row r="922" s="15" customFormat="1">
      <c r="A922" s="15"/>
      <c r="B922" s="246"/>
      <c r="C922" s="247"/>
      <c r="D922" s="218" t="s">
        <v>156</v>
      </c>
      <c r="E922" s="248" t="s">
        <v>19</v>
      </c>
      <c r="F922" s="249" t="s">
        <v>174</v>
      </c>
      <c r="G922" s="247"/>
      <c r="H922" s="250">
        <v>3</v>
      </c>
      <c r="I922" s="251"/>
      <c r="J922" s="247"/>
      <c r="K922" s="247"/>
      <c r="L922" s="252"/>
      <c r="M922" s="253"/>
      <c r="N922" s="254"/>
      <c r="O922" s="254"/>
      <c r="P922" s="254"/>
      <c r="Q922" s="254"/>
      <c r="R922" s="254"/>
      <c r="S922" s="254"/>
      <c r="T922" s="255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15"/>
      <c r="AT922" s="256" t="s">
        <v>156</v>
      </c>
      <c r="AU922" s="256" t="s">
        <v>83</v>
      </c>
      <c r="AV922" s="15" t="s">
        <v>150</v>
      </c>
      <c r="AW922" s="15" t="s">
        <v>35</v>
      </c>
      <c r="AX922" s="15" t="s">
        <v>81</v>
      </c>
      <c r="AY922" s="256" t="s">
        <v>143</v>
      </c>
    </row>
    <row r="923" s="2" customFormat="1" ht="16.5" customHeight="1">
      <c r="A923" s="39"/>
      <c r="B923" s="40"/>
      <c r="C923" s="257" t="s">
        <v>935</v>
      </c>
      <c r="D923" s="257" t="s">
        <v>468</v>
      </c>
      <c r="E923" s="258" t="s">
        <v>936</v>
      </c>
      <c r="F923" s="259" t="s">
        <v>937</v>
      </c>
      <c r="G923" s="260" t="s">
        <v>185</v>
      </c>
      <c r="H923" s="261">
        <v>2</v>
      </c>
      <c r="I923" s="262"/>
      <c r="J923" s="263">
        <f>ROUND(I923*H923,2)</f>
        <v>0</v>
      </c>
      <c r="K923" s="259" t="s">
        <v>149</v>
      </c>
      <c r="L923" s="264"/>
      <c r="M923" s="265" t="s">
        <v>19</v>
      </c>
      <c r="N923" s="266" t="s">
        <v>44</v>
      </c>
      <c r="O923" s="85"/>
      <c r="P923" s="214">
        <f>O923*H923</f>
        <v>0</v>
      </c>
      <c r="Q923" s="214">
        <v>0.0020999999999999999</v>
      </c>
      <c r="R923" s="214">
        <f>Q923*H923</f>
        <v>0.0041999999999999997</v>
      </c>
      <c r="S923" s="214">
        <v>0</v>
      </c>
      <c r="T923" s="215">
        <f>S923*H923</f>
        <v>0</v>
      </c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R923" s="216" t="s">
        <v>210</v>
      </c>
      <c r="AT923" s="216" t="s">
        <v>468</v>
      </c>
      <c r="AU923" s="216" t="s">
        <v>83</v>
      </c>
      <c r="AY923" s="18" t="s">
        <v>143</v>
      </c>
      <c r="BE923" s="217">
        <f>IF(N923="základní",J923,0)</f>
        <v>0</v>
      </c>
      <c r="BF923" s="217">
        <f>IF(N923="snížená",J923,0)</f>
        <v>0</v>
      </c>
      <c r="BG923" s="217">
        <f>IF(N923="zákl. přenesená",J923,0)</f>
        <v>0</v>
      </c>
      <c r="BH923" s="217">
        <f>IF(N923="sníž. přenesená",J923,0)</f>
        <v>0</v>
      </c>
      <c r="BI923" s="217">
        <f>IF(N923="nulová",J923,0)</f>
        <v>0</v>
      </c>
      <c r="BJ923" s="18" t="s">
        <v>81</v>
      </c>
      <c r="BK923" s="217">
        <f>ROUND(I923*H923,2)</f>
        <v>0</v>
      </c>
      <c r="BL923" s="18" t="s">
        <v>150</v>
      </c>
      <c r="BM923" s="216" t="s">
        <v>938</v>
      </c>
    </row>
    <row r="924" s="2" customFormat="1">
      <c r="A924" s="39"/>
      <c r="B924" s="40"/>
      <c r="C924" s="41"/>
      <c r="D924" s="218" t="s">
        <v>152</v>
      </c>
      <c r="E924" s="41"/>
      <c r="F924" s="219" t="s">
        <v>937</v>
      </c>
      <c r="G924" s="41"/>
      <c r="H924" s="41"/>
      <c r="I924" s="220"/>
      <c r="J924" s="41"/>
      <c r="K924" s="41"/>
      <c r="L924" s="45"/>
      <c r="M924" s="221"/>
      <c r="N924" s="222"/>
      <c r="O924" s="85"/>
      <c r="P924" s="85"/>
      <c r="Q924" s="85"/>
      <c r="R924" s="85"/>
      <c r="S924" s="85"/>
      <c r="T924" s="86"/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T924" s="18" t="s">
        <v>152</v>
      </c>
      <c r="AU924" s="18" t="s">
        <v>83</v>
      </c>
    </row>
    <row r="925" s="13" customFormat="1">
      <c r="A925" s="13"/>
      <c r="B925" s="225"/>
      <c r="C925" s="226"/>
      <c r="D925" s="218" t="s">
        <v>156</v>
      </c>
      <c r="E925" s="227" t="s">
        <v>19</v>
      </c>
      <c r="F925" s="228" t="s">
        <v>939</v>
      </c>
      <c r="G925" s="226"/>
      <c r="H925" s="227" t="s">
        <v>19</v>
      </c>
      <c r="I925" s="229"/>
      <c r="J925" s="226"/>
      <c r="K925" s="226"/>
      <c r="L925" s="230"/>
      <c r="M925" s="231"/>
      <c r="N925" s="232"/>
      <c r="O925" s="232"/>
      <c r="P925" s="232"/>
      <c r="Q925" s="232"/>
      <c r="R925" s="232"/>
      <c r="S925" s="232"/>
      <c r="T925" s="233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4" t="s">
        <v>156</v>
      </c>
      <c r="AU925" s="234" t="s">
        <v>83</v>
      </c>
      <c r="AV925" s="13" t="s">
        <v>81</v>
      </c>
      <c r="AW925" s="13" t="s">
        <v>35</v>
      </c>
      <c r="AX925" s="13" t="s">
        <v>73</v>
      </c>
      <c r="AY925" s="234" t="s">
        <v>143</v>
      </c>
    </row>
    <row r="926" s="13" customFormat="1">
      <c r="A926" s="13"/>
      <c r="B926" s="225"/>
      <c r="C926" s="226"/>
      <c r="D926" s="218" t="s">
        <v>156</v>
      </c>
      <c r="E926" s="227" t="s">
        <v>19</v>
      </c>
      <c r="F926" s="228" t="s">
        <v>925</v>
      </c>
      <c r="G926" s="226"/>
      <c r="H926" s="227" t="s">
        <v>19</v>
      </c>
      <c r="I926" s="229"/>
      <c r="J926" s="226"/>
      <c r="K926" s="226"/>
      <c r="L926" s="230"/>
      <c r="M926" s="231"/>
      <c r="N926" s="232"/>
      <c r="O926" s="232"/>
      <c r="P926" s="232"/>
      <c r="Q926" s="232"/>
      <c r="R926" s="232"/>
      <c r="S926" s="232"/>
      <c r="T926" s="233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4" t="s">
        <v>156</v>
      </c>
      <c r="AU926" s="234" t="s">
        <v>83</v>
      </c>
      <c r="AV926" s="13" t="s">
        <v>81</v>
      </c>
      <c r="AW926" s="13" t="s">
        <v>35</v>
      </c>
      <c r="AX926" s="13" t="s">
        <v>73</v>
      </c>
      <c r="AY926" s="234" t="s">
        <v>143</v>
      </c>
    </row>
    <row r="927" s="13" customFormat="1">
      <c r="A927" s="13"/>
      <c r="B927" s="225"/>
      <c r="C927" s="226"/>
      <c r="D927" s="218" t="s">
        <v>156</v>
      </c>
      <c r="E927" s="227" t="s">
        <v>19</v>
      </c>
      <c r="F927" s="228" t="s">
        <v>940</v>
      </c>
      <c r="G927" s="226"/>
      <c r="H927" s="227" t="s">
        <v>19</v>
      </c>
      <c r="I927" s="229"/>
      <c r="J927" s="226"/>
      <c r="K927" s="226"/>
      <c r="L927" s="230"/>
      <c r="M927" s="231"/>
      <c r="N927" s="232"/>
      <c r="O927" s="232"/>
      <c r="P927" s="232"/>
      <c r="Q927" s="232"/>
      <c r="R927" s="232"/>
      <c r="S927" s="232"/>
      <c r="T927" s="233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34" t="s">
        <v>156</v>
      </c>
      <c r="AU927" s="234" t="s">
        <v>83</v>
      </c>
      <c r="AV927" s="13" t="s">
        <v>81</v>
      </c>
      <c r="AW927" s="13" t="s">
        <v>35</v>
      </c>
      <c r="AX927" s="13" t="s">
        <v>73</v>
      </c>
      <c r="AY927" s="234" t="s">
        <v>143</v>
      </c>
    </row>
    <row r="928" s="14" customFormat="1">
      <c r="A928" s="14"/>
      <c r="B928" s="235"/>
      <c r="C928" s="236"/>
      <c r="D928" s="218" t="s">
        <v>156</v>
      </c>
      <c r="E928" s="237" t="s">
        <v>19</v>
      </c>
      <c r="F928" s="238" t="s">
        <v>83</v>
      </c>
      <c r="G928" s="236"/>
      <c r="H928" s="239">
        <v>2</v>
      </c>
      <c r="I928" s="240"/>
      <c r="J928" s="236"/>
      <c r="K928" s="236"/>
      <c r="L928" s="241"/>
      <c r="M928" s="242"/>
      <c r="N928" s="243"/>
      <c r="O928" s="243"/>
      <c r="P928" s="243"/>
      <c r="Q928" s="243"/>
      <c r="R928" s="243"/>
      <c r="S928" s="243"/>
      <c r="T928" s="244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45" t="s">
        <v>156</v>
      </c>
      <c r="AU928" s="245" t="s">
        <v>83</v>
      </c>
      <c r="AV928" s="14" t="s">
        <v>83</v>
      </c>
      <c r="AW928" s="14" t="s">
        <v>35</v>
      </c>
      <c r="AX928" s="14" t="s">
        <v>81</v>
      </c>
      <c r="AY928" s="245" t="s">
        <v>143</v>
      </c>
    </row>
    <row r="929" s="2" customFormat="1" ht="16.5" customHeight="1">
      <c r="A929" s="39"/>
      <c r="B929" s="40"/>
      <c r="C929" s="257" t="s">
        <v>941</v>
      </c>
      <c r="D929" s="257" t="s">
        <v>468</v>
      </c>
      <c r="E929" s="258" t="s">
        <v>942</v>
      </c>
      <c r="F929" s="259" t="s">
        <v>943</v>
      </c>
      <c r="G929" s="260" t="s">
        <v>185</v>
      </c>
      <c r="H929" s="261">
        <v>1</v>
      </c>
      <c r="I929" s="262"/>
      <c r="J929" s="263">
        <f>ROUND(I929*H929,2)</f>
        <v>0</v>
      </c>
      <c r="K929" s="259" t="s">
        <v>149</v>
      </c>
      <c r="L929" s="264"/>
      <c r="M929" s="265" t="s">
        <v>19</v>
      </c>
      <c r="N929" s="266" t="s">
        <v>44</v>
      </c>
      <c r="O929" s="85"/>
      <c r="P929" s="214">
        <f>O929*H929</f>
        <v>0</v>
      </c>
      <c r="Q929" s="214">
        <v>0.0064999999999999997</v>
      </c>
      <c r="R929" s="214">
        <f>Q929*H929</f>
        <v>0.0064999999999999997</v>
      </c>
      <c r="S929" s="214">
        <v>0</v>
      </c>
      <c r="T929" s="215">
        <f>S929*H929</f>
        <v>0</v>
      </c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R929" s="216" t="s">
        <v>210</v>
      </c>
      <c r="AT929" s="216" t="s">
        <v>468</v>
      </c>
      <c r="AU929" s="216" t="s">
        <v>83</v>
      </c>
      <c r="AY929" s="18" t="s">
        <v>143</v>
      </c>
      <c r="BE929" s="217">
        <f>IF(N929="základní",J929,0)</f>
        <v>0</v>
      </c>
      <c r="BF929" s="217">
        <f>IF(N929="snížená",J929,0)</f>
        <v>0</v>
      </c>
      <c r="BG929" s="217">
        <f>IF(N929="zákl. přenesená",J929,0)</f>
        <v>0</v>
      </c>
      <c r="BH929" s="217">
        <f>IF(N929="sníž. přenesená",J929,0)</f>
        <v>0</v>
      </c>
      <c r="BI929" s="217">
        <f>IF(N929="nulová",J929,0)</f>
        <v>0</v>
      </c>
      <c r="BJ929" s="18" t="s">
        <v>81</v>
      </c>
      <c r="BK929" s="217">
        <f>ROUND(I929*H929,2)</f>
        <v>0</v>
      </c>
      <c r="BL929" s="18" t="s">
        <v>150</v>
      </c>
      <c r="BM929" s="216" t="s">
        <v>944</v>
      </c>
    </row>
    <row r="930" s="2" customFormat="1">
      <c r="A930" s="39"/>
      <c r="B930" s="40"/>
      <c r="C930" s="41"/>
      <c r="D930" s="218" t="s">
        <v>152</v>
      </c>
      <c r="E930" s="41"/>
      <c r="F930" s="219" t="s">
        <v>943</v>
      </c>
      <c r="G930" s="41"/>
      <c r="H930" s="41"/>
      <c r="I930" s="220"/>
      <c r="J930" s="41"/>
      <c r="K930" s="41"/>
      <c r="L930" s="45"/>
      <c r="M930" s="221"/>
      <c r="N930" s="222"/>
      <c r="O930" s="85"/>
      <c r="P930" s="85"/>
      <c r="Q930" s="85"/>
      <c r="R930" s="85"/>
      <c r="S930" s="85"/>
      <c r="T930" s="86"/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T930" s="18" t="s">
        <v>152</v>
      </c>
      <c r="AU930" s="18" t="s">
        <v>83</v>
      </c>
    </row>
    <row r="931" s="13" customFormat="1">
      <c r="A931" s="13"/>
      <c r="B931" s="225"/>
      <c r="C931" s="226"/>
      <c r="D931" s="218" t="s">
        <v>156</v>
      </c>
      <c r="E931" s="227" t="s">
        <v>19</v>
      </c>
      <c r="F931" s="228" t="s">
        <v>945</v>
      </c>
      <c r="G931" s="226"/>
      <c r="H931" s="227" t="s">
        <v>19</v>
      </c>
      <c r="I931" s="229"/>
      <c r="J931" s="226"/>
      <c r="K931" s="226"/>
      <c r="L931" s="230"/>
      <c r="M931" s="231"/>
      <c r="N931" s="232"/>
      <c r="O931" s="232"/>
      <c r="P931" s="232"/>
      <c r="Q931" s="232"/>
      <c r="R931" s="232"/>
      <c r="S931" s="232"/>
      <c r="T931" s="233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34" t="s">
        <v>156</v>
      </c>
      <c r="AU931" s="234" t="s">
        <v>83</v>
      </c>
      <c r="AV931" s="13" t="s">
        <v>81</v>
      </c>
      <c r="AW931" s="13" t="s">
        <v>35</v>
      </c>
      <c r="AX931" s="13" t="s">
        <v>73</v>
      </c>
      <c r="AY931" s="234" t="s">
        <v>143</v>
      </c>
    </row>
    <row r="932" s="13" customFormat="1">
      <c r="A932" s="13"/>
      <c r="B932" s="225"/>
      <c r="C932" s="226"/>
      <c r="D932" s="218" t="s">
        <v>156</v>
      </c>
      <c r="E932" s="227" t="s">
        <v>19</v>
      </c>
      <c r="F932" s="228" t="s">
        <v>925</v>
      </c>
      <c r="G932" s="226"/>
      <c r="H932" s="227" t="s">
        <v>19</v>
      </c>
      <c r="I932" s="229"/>
      <c r="J932" s="226"/>
      <c r="K932" s="226"/>
      <c r="L932" s="230"/>
      <c r="M932" s="231"/>
      <c r="N932" s="232"/>
      <c r="O932" s="232"/>
      <c r="P932" s="232"/>
      <c r="Q932" s="232"/>
      <c r="R932" s="232"/>
      <c r="S932" s="232"/>
      <c r="T932" s="233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34" t="s">
        <v>156</v>
      </c>
      <c r="AU932" s="234" t="s">
        <v>83</v>
      </c>
      <c r="AV932" s="13" t="s">
        <v>81</v>
      </c>
      <c r="AW932" s="13" t="s">
        <v>35</v>
      </c>
      <c r="AX932" s="13" t="s">
        <v>73</v>
      </c>
      <c r="AY932" s="234" t="s">
        <v>143</v>
      </c>
    </row>
    <row r="933" s="13" customFormat="1">
      <c r="A933" s="13"/>
      <c r="B933" s="225"/>
      <c r="C933" s="226"/>
      <c r="D933" s="218" t="s">
        <v>156</v>
      </c>
      <c r="E933" s="227" t="s">
        <v>19</v>
      </c>
      <c r="F933" s="228" t="s">
        <v>926</v>
      </c>
      <c r="G933" s="226"/>
      <c r="H933" s="227" t="s">
        <v>19</v>
      </c>
      <c r="I933" s="229"/>
      <c r="J933" s="226"/>
      <c r="K933" s="226"/>
      <c r="L933" s="230"/>
      <c r="M933" s="231"/>
      <c r="N933" s="232"/>
      <c r="O933" s="232"/>
      <c r="P933" s="232"/>
      <c r="Q933" s="232"/>
      <c r="R933" s="232"/>
      <c r="S933" s="232"/>
      <c r="T933" s="23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4" t="s">
        <v>156</v>
      </c>
      <c r="AU933" s="234" t="s">
        <v>83</v>
      </c>
      <c r="AV933" s="13" t="s">
        <v>81</v>
      </c>
      <c r="AW933" s="13" t="s">
        <v>35</v>
      </c>
      <c r="AX933" s="13" t="s">
        <v>73</v>
      </c>
      <c r="AY933" s="234" t="s">
        <v>143</v>
      </c>
    </row>
    <row r="934" s="14" customFormat="1">
      <c r="A934" s="14"/>
      <c r="B934" s="235"/>
      <c r="C934" s="236"/>
      <c r="D934" s="218" t="s">
        <v>156</v>
      </c>
      <c r="E934" s="237" t="s">
        <v>19</v>
      </c>
      <c r="F934" s="238" t="s">
        <v>81</v>
      </c>
      <c r="G934" s="236"/>
      <c r="H934" s="239">
        <v>1</v>
      </c>
      <c r="I934" s="240"/>
      <c r="J934" s="236"/>
      <c r="K934" s="236"/>
      <c r="L934" s="241"/>
      <c r="M934" s="242"/>
      <c r="N934" s="243"/>
      <c r="O934" s="243"/>
      <c r="P934" s="243"/>
      <c r="Q934" s="243"/>
      <c r="R934" s="243"/>
      <c r="S934" s="243"/>
      <c r="T934" s="244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45" t="s">
        <v>156</v>
      </c>
      <c r="AU934" s="245" t="s">
        <v>83</v>
      </c>
      <c r="AV934" s="14" t="s">
        <v>83</v>
      </c>
      <c r="AW934" s="14" t="s">
        <v>35</v>
      </c>
      <c r="AX934" s="14" t="s">
        <v>81</v>
      </c>
      <c r="AY934" s="245" t="s">
        <v>143</v>
      </c>
    </row>
    <row r="935" s="2" customFormat="1" ht="16.5" customHeight="1">
      <c r="A935" s="39"/>
      <c r="B935" s="40"/>
      <c r="C935" s="257" t="s">
        <v>946</v>
      </c>
      <c r="D935" s="257" t="s">
        <v>468</v>
      </c>
      <c r="E935" s="258" t="s">
        <v>947</v>
      </c>
      <c r="F935" s="259" t="s">
        <v>948</v>
      </c>
      <c r="G935" s="260" t="s">
        <v>185</v>
      </c>
      <c r="H935" s="261">
        <v>1</v>
      </c>
      <c r="I935" s="262"/>
      <c r="J935" s="263">
        <f>ROUND(I935*H935,2)</f>
        <v>0</v>
      </c>
      <c r="K935" s="259" t="s">
        <v>149</v>
      </c>
      <c r="L935" s="264"/>
      <c r="M935" s="265" t="s">
        <v>19</v>
      </c>
      <c r="N935" s="266" t="s">
        <v>44</v>
      </c>
      <c r="O935" s="85"/>
      <c r="P935" s="214">
        <f>O935*H935</f>
        <v>0</v>
      </c>
      <c r="Q935" s="214">
        <v>0.00014999999999999999</v>
      </c>
      <c r="R935" s="214">
        <f>Q935*H935</f>
        <v>0.00014999999999999999</v>
      </c>
      <c r="S935" s="214">
        <v>0</v>
      </c>
      <c r="T935" s="215">
        <f>S935*H935</f>
        <v>0</v>
      </c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R935" s="216" t="s">
        <v>210</v>
      </c>
      <c r="AT935" s="216" t="s">
        <v>468</v>
      </c>
      <c r="AU935" s="216" t="s">
        <v>83</v>
      </c>
      <c r="AY935" s="18" t="s">
        <v>143</v>
      </c>
      <c r="BE935" s="217">
        <f>IF(N935="základní",J935,0)</f>
        <v>0</v>
      </c>
      <c r="BF935" s="217">
        <f>IF(N935="snížená",J935,0)</f>
        <v>0</v>
      </c>
      <c r="BG935" s="217">
        <f>IF(N935="zákl. přenesená",J935,0)</f>
        <v>0</v>
      </c>
      <c r="BH935" s="217">
        <f>IF(N935="sníž. přenesená",J935,0)</f>
        <v>0</v>
      </c>
      <c r="BI935" s="217">
        <f>IF(N935="nulová",J935,0)</f>
        <v>0</v>
      </c>
      <c r="BJ935" s="18" t="s">
        <v>81</v>
      </c>
      <c r="BK935" s="217">
        <f>ROUND(I935*H935,2)</f>
        <v>0</v>
      </c>
      <c r="BL935" s="18" t="s">
        <v>150</v>
      </c>
      <c r="BM935" s="216" t="s">
        <v>949</v>
      </c>
    </row>
    <row r="936" s="2" customFormat="1">
      <c r="A936" s="39"/>
      <c r="B936" s="40"/>
      <c r="C936" s="41"/>
      <c r="D936" s="218" t="s">
        <v>152</v>
      </c>
      <c r="E936" s="41"/>
      <c r="F936" s="219" t="s">
        <v>948</v>
      </c>
      <c r="G936" s="41"/>
      <c r="H936" s="41"/>
      <c r="I936" s="220"/>
      <c r="J936" s="41"/>
      <c r="K936" s="41"/>
      <c r="L936" s="45"/>
      <c r="M936" s="221"/>
      <c r="N936" s="222"/>
      <c r="O936" s="85"/>
      <c r="P936" s="85"/>
      <c r="Q936" s="85"/>
      <c r="R936" s="85"/>
      <c r="S936" s="85"/>
      <c r="T936" s="86"/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T936" s="18" t="s">
        <v>152</v>
      </c>
      <c r="AU936" s="18" t="s">
        <v>83</v>
      </c>
    </row>
    <row r="937" s="13" customFormat="1">
      <c r="A937" s="13"/>
      <c r="B937" s="225"/>
      <c r="C937" s="226"/>
      <c r="D937" s="218" t="s">
        <v>156</v>
      </c>
      <c r="E937" s="227" t="s">
        <v>19</v>
      </c>
      <c r="F937" s="228" t="s">
        <v>950</v>
      </c>
      <c r="G937" s="226"/>
      <c r="H937" s="227" t="s">
        <v>19</v>
      </c>
      <c r="I937" s="229"/>
      <c r="J937" s="226"/>
      <c r="K937" s="226"/>
      <c r="L937" s="230"/>
      <c r="M937" s="231"/>
      <c r="N937" s="232"/>
      <c r="O937" s="232"/>
      <c r="P937" s="232"/>
      <c r="Q937" s="232"/>
      <c r="R937" s="232"/>
      <c r="S937" s="232"/>
      <c r="T937" s="233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34" t="s">
        <v>156</v>
      </c>
      <c r="AU937" s="234" t="s">
        <v>83</v>
      </c>
      <c r="AV937" s="13" t="s">
        <v>81</v>
      </c>
      <c r="AW937" s="13" t="s">
        <v>35</v>
      </c>
      <c r="AX937" s="13" t="s">
        <v>73</v>
      </c>
      <c r="AY937" s="234" t="s">
        <v>143</v>
      </c>
    </row>
    <row r="938" s="13" customFormat="1">
      <c r="A938" s="13"/>
      <c r="B938" s="225"/>
      <c r="C938" s="226"/>
      <c r="D938" s="218" t="s">
        <v>156</v>
      </c>
      <c r="E938" s="227" t="s">
        <v>19</v>
      </c>
      <c r="F938" s="228" t="s">
        <v>925</v>
      </c>
      <c r="G938" s="226"/>
      <c r="H938" s="227" t="s">
        <v>19</v>
      </c>
      <c r="I938" s="229"/>
      <c r="J938" s="226"/>
      <c r="K938" s="226"/>
      <c r="L938" s="230"/>
      <c r="M938" s="231"/>
      <c r="N938" s="232"/>
      <c r="O938" s="232"/>
      <c r="P938" s="232"/>
      <c r="Q938" s="232"/>
      <c r="R938" s="232"/>
      <c r="S938" s="232"/>
      <c r="T938" s="233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34" t="s">
        <v>156</v>
      </c>
      <c r="AU938" s="234" t="s">
        <v>83</v>
      </c>
      <c r="AV938" s="13" t="s">
        <v>81</v>
      </c>
      <c r="AW938" s="13" t="s">
        <v>35</v>
      </c>
      <c r="AX938" s="13" t="s">
        <v>73</v>
      </c>
      <c r="AY938" s="234" t="s">
        <v>143</v>
      </c>
    </row>
    <row r="939" s="13" customFormat="1">
      <c r="A939" s="13"/>
      <c r="B939" s="225"/>
      <c r="C939" s="226"/>
      <c r="D939" s="218" t="s">
        <v>156</v>
      </c>
      <c r="E939" s="227" t="s">
        <v>19</v>
      </c>
      <c r="F939" s="228" t="s">
        <v>926</v>
      </c>
      <c r="G939" s="226"/>
      <c r="H939" s="227" t="s">
        <v>19</v>
      </c>
      <c r="I939" s="229"/>
      <c r="J939" s="226"/>
      <c r="K939" s="226"/>
      <c r="L939" s="230"/>
      <c r="M939" s="231"/>
      <c r="N939" s="232"/>
      <c r="O939" s="232"/>
      <c r="P939" s="232"/>
      <c r="Q939" s="232"/>
      <c r="R939" s="232"/>
      <c r="S939" s="232"/>
      <c r="T939" s="233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34" t="s">
        <v>156</v>
      </c>
      <c r="AU939" s="234" t="s">
        <v>83</v>
      </c>
      <c r="AV939" s="13" t="s">
        <v>81</v>
      </c>
      <c r="AW939" s="13" t="s">
        <v>35</v>
      </c>
      <c r="AX939" s="13" t="s">
        <v>73</v>
      </c>
      <c r="AY939" s="234" t="s">
        <v>143</v>
      </c>
    </row>
    <row r="940" s="14" customFormat="1">
      <c r="A940" s="14"/>
      <c r="B940" s="235"/>
      <c r="C940" s="236"/>
      <c r="D940" s="218" t="s">
        <v>156</v>
      </c>
      <c r="E940" s="237" t="s">
        <v>19</v>
      </c>
      <c r="F940" s="238" t="s">
        <v>81</v>
      </c>
      <c r="G940" s="236"/>
      <c r="H940" s="239">
        <v>1</v>
      </c>
      <c r="I940" s="240"/>
      <c r="J940" s="236"/>
      <c r="K940" s="236"/>
      <c r="L940" s="241"/>
      <c r="M940" s="242"/>
      <c r="N940" s="243"/>
      <c r="O940" s="243"/>
      <c r="P940" s="243"/>
      <c r="Q940" s="243"/>
      <c r="R940" s="243"/>
      <c r="S940" s="243"/>
      <c r="T940" s="244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45" t="s">
        <v>156</v>
      </c>
      <c r="AU940" s="245" t="s">
        <v>83</v>
      </c>
      <c r="AV940" s="14" t="s">
        <v>83</v>
      </c>
      <c r="AW940" s="14" t="s">
        <v>35</v>
      </c>
      <c r="AX940" s="14" t="s">
        <v>81</v>
      </c>
      <c r="AY940" s="245" t="s">
        <v>143</v>
      </c>
    </row>
    <row r="941" s="2" customFormat="1" ht="16.5" customHeight="1">
      <c r="A941" s="39"/>
      <c r="B941" s="40"/>
      <c r="C941" s="257" t="s">
        <v>951</v>
      </c>
      <c r="D941" s="257" t="s">
        <v>468</v>
      </c>
      <c r="E941" s="258" t="s">
        <v>952</v>
      </c>
      <c r="F941" s="259" t="s">
        <v>953</v>
      </c>
      <c r="G941" s="260" t="s">
        <v>185</v>
      </c>
      <c r="H941" s="261">
        <v>1</v>
      </c>
      <c r="I941" s="262"/>
      <c r="J941" s="263">
        <f>ROUND(I941*H941,2)</f>
        <v>0</v>
      </c>
      <c r="K941" s="259" t="s">
        <v>149</v>
      </c>
      <c r="L941" s="264"/>
      <c r="M941" s="265" t="s">
        <v>19</v>
      </c>
      <c r="N941" s="266" t="s">
        <v>44</v>
      </c>
      <c r="O941" s="85"/>
      <c r="P941" s="214">
        <f>O941*H941</f>
        <v>0</v>
      </c>
      <c r="Q941" s="214">
        <v>0.0050000000000000001</v>
      </c>
      <c r="R941" s="214">
        <f>Q941*H941</f>
        <v>0.0050000000000000001</v>
      </c>
      <c r="S941" s="214">
        <v>0</v>
      </c>
      <c r="T941" s="215">
        <f>S941*H941</f>
        <v>0</v>
      </c>
      <c r="U941" s="39"/>
      <c r="V941" s="39"/>
      <c r="W941" s="39"/>
      <c r="X941" s="39"/>
      <c r="Y941" s="39"/>
      <c r="Z941" s="39"/>
      <c r="AA941" s="39"/>
      <c r="AB941" s="39"/>
      <c r="AC941" s="39"/>
      <c r="AD941" s="39"/>
      <c r="AE941" s="39"/>
      <c r="AR941" s="216" t="s">
        <v>210</v>
      </c>
      <c r="AT941" s="216" t="s">
        <v>468</v>
      </c>
      <c r="AU941" s="216" t="s">
        <v>83</v>
      </c>
      <c r="AY941" s="18" t="s">
        <v>143</v>
      </c>
      <c r="BE941" s="217">
        <f>IF(N941="základní",J941,0)</f>
        <v>0</v>
      </c>
      <c r="BF941" s="217">
        <f>IF(N941="snížená",J941,0)</f>
        <v>0</v>
      </c>
      <c r="BG941" s="217">
        <f>IF(N941="zákl. přenesená",J941,0)</f>
        <v>0</v>
      </c>
      <c r="BH941" s="217">
        <f>IF(N941="sníž. přenesená",J941,0)</f>
        <v>0</v>
      </c>
      <c r="BI941" s="217">
        <f>IF(N941="nulová",J941,0)</f>
        <v>0</v>
      </c>
      <c r="BJ941" s="18" t="s">
        <v>81</v>
      </c>
      <c r="BK941" s="217">
        <f>ROUND(I941*H941,2)</f>
        <v>0</v>
      </c>
      <c r="BL941" s="18" t="s">
        <v>150</v>
      </c>
      <c r="BM941" s="216" t="s">
        <v>954</v>
      </c>
    </row>
    <row r="942" s="2" customFormat="1">
      <c r="A942" s="39"/>
      <c r="B942" s="40"/>
      <c r="C942" s="41"/>
      <c r="D942" s="218" t="s">
        <v>152</v>
      </c>
      <c r="E942" s="41"/>
      <c r="F942" s="219" t="s">
        <v>953</v>
      </c>
      <c r="G942" s="41"/>
      <c r="H942" s="41"/>
      <c r="I942" s="220"/>
      <c r="J942" s="41"/>
      <c r="K942" s="41"/>
      <c r="L942" s="45"/>
      <c r="M942" s="221"/>
      <c r="N942" s="222"/>
      <c r="O942" s="85"/>
      <c r="P942" s="85"/>
      <c r="Q942" s="85"/>
      <c r="R942" s="85"/>
      <c r="S942" s="85"/>
      <c r="T942" s="86"/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T942" s="18" t="s">
        <v>152</v>
      </c>
      <c r="AU942" s="18" t="s">
        <v>83</v>
      </c>
    </row>
    <row r="943" s="13" customFormat="1">
      <c r="A943" s="13"/>
      <c r="B943" s="225"/>
      <c r="C943" s="226"/>
      <c r="D943" s="218" t="s">
        <v>156</v>
      </c>
      <c r="E943" s="227" t="s">
        <v>19</v>
      </c>
      <c r="F943" s="228" t="s">
        <v>955</v>
      </c>
      <c r="G943" s="226"/>
      <c r="H943" s="227" t="s">
        <v>19</v>
      </c>
      <c r="I943" s="229"/>
      <c r="J943" s="226"/>
      <c r="K943" s="226"/>
      <c r="L943" s="230"/>
      <c r="M943" s="231"/>
      <c r="N943" s="232"/>
      <c r="O943" s="232"/>
      <c r="P943" s="232"/>
      <c r="Q943" s="232"/>
      <c r="R943" s="232"/>
      <c r="S943" s="232"/>
      <c r="T943" s="233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34" t="s">
        <v>156</v>
      </c>
      <c r="AU943" s="234" t="s">
        <v>83</v>
      </c>
      <c r="AV943" s="13" t="s">
        <v>81</v>
      </c>
      <c r="AW943" s="13" t="s">
        <v>35</v>
      </c>
      <c r="AX943" s="13" t="s">
        <v>73</v>
      </c>
      <c r="AY943" s="234" t="s">
        <v>143</v>
      </c>
    </row>
    <row r="944" s="13" customFormat="1">
      <c r="A944" s="13"/>
      <c r="B944" s="225"/>
      <c r="C944" s="226"/>
      <c r="D944" s="218" t="s">
        <v>156</v>
      </c>
      <c r="E944" s="227" t="s">
        <v>19</v>
      </c>
      <c r="F944" s="228" t="s">
        <v>956</v>
      </c>
      <c r="G944" s="226"/>
      <c r="H944" s="227" t="s">
        <v>19</v>
      </c>
      <c r="I944" s="229"/>
      <c r="J944" s="226"/>
      <c r="K944" s="226"/>
      <c r="L944" s="230"/>
      <c r="M944" s="231"/>
      <c r="N944" s="232"/>
      <c r="O944" s="232"/>
      <c r="P944" s="232"/>
      <c r="Q944" s="232"/>
      <c r="R944" s="232"/>
      <c r="S944" s="232"/>
      <c r="T944" s="233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4" t="s">
        <v>156</v>
      </c>
      <c r="AU944" s="234" t="s">
        <v>83</v>
      </c>
      <c r="AV944" s="13" t="s">
        <v>81</v>
      </c>
      <c r="AW944" s="13" t="s">
        <v>35</v>
      </c>
      <c r="AX944" s="13" t="s">
        <v>73</v>
      </c>
      <c r="AY944" s="234" t="s">
        <v>143</v>
      </c>
    </row>
    <row r="945" s="14" customFormat="1">
      <c r="A945" s="14"/>
      <c r="B945" s="235"/>
      <c r="C945" s="236"/>
      <c r="D945" s="218" t="s">
        <v>156</v>
      </c>
      <c r="E945" s="237" t="s">
        <v>19</v>
      </c>
      <c r="F945" s="238" t="s">
        <v>81</v>
      </c>
      <c r="G945" s="236"/>
      <c r="H945" s="239">
        <v>1</v>
      </c>
      <c r="I945" s="240"/>
      <c r="J945" s="236"/>
      <c r="K945" s="236"/>
      <c r="L945" s="241"/>
      <c r="M945" s="242"/>
      <c r="N945" s="243"/>
      <c r="O945" s="243"/>
      <c r="P945" s="243"/>
      <c r="Q945" s="243"/>
      <c r="R945" s="243"/>
      <c r="S945" s="243"/>
      <c r="T945" s="244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45" t="s">
        <v>156</v>
      </c>
      <c r="AU945" s="245" t="s">
        <v>83</v>
      </c>
      <c r="AV945" s="14" t="s">
        <v>83</v>
      </c>
      <c r="AW945" s="14" t="s">
        <v>35</v>
      </c>
      <c r="AX945" s="14" t="s">
        <v>81</v>
      </c>
      <c r="AY945" s="245" t="s">
        <v>143</v>
      </c>
    </row>
    <row r="946" s="2" customFormat="1" ht="16.5" customHeight="1">
      <c r="A946" s="39"/>
      <c r="B946" s="40"/>
      <c r="C946" s="205" t="s">
        <v>957</v>
      </c>
      <c r="D946" s="205" t="s">
        <v>145</v>
      </c>
      <c r="E946" s="206" t="s">
        <v>958</v>
      </c>
      <c r="F946" s="207" t="s">
        <v>959</v>
      </c>
      <c r="G946" s="208" t="s">
        <v>630</v>
      </c>
      <c r="H946" s="209">
        <v>11.08</v>
      </c>
      <c r="I946" s="210"/>
      <c r="J946" s="211">
        <f>ROUND(I946*H946,2)</f>
        <v>0</v>
      </c>
      <c r="K946" s="207" t="s">
        <v>149</v>
      </c>
      <c r="L946" s="45"/>
      <c r="M946" s="212" t="s">
        <v>19</v>
      </c>
      <c r="N946" s="213" t="s">
        <v>44</v>
      </c>
      <c r="O946" s="85"/>
      <c r="P946" s="214">
        <f>O946*H946</f>
        <v>0</v>
      </c>
      <c r="Q946" s="214">
        <v>0.95352000000000003</v>
      </c>
      <c r="R946" s="214">
        <f>Q946*H946</f>
        <v>10.5650016</v>
      </c>
      <c r="S946" s="214">
        <v>0</v>
      </c>
      <c r="T946" s="215">
        <f>S946*H946</f>
        <v>0</v>
      </c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R946" s="216" t="s">
        <v>150</v>
      </c>
      <c r="AT946" s="216" t="s">
        <v>145</v>
      </c>
      <c r="AU946" s="216" t="s">
        <v>83</v>
      </c>
      <c r="AY946" s="18" t="s">
        <v>143</v>
      </c>
      <c r="BE946" s="217">
        <f>IF(N946="základní",J946,0)</f>
        <v>0</v>
      </c>
      <c r="BF946" s="217">
        <f>IF(N946="snížená",J946,0)</f>
        <v>0</v>
      </c>
      <c r="BG946" s="217">
        <f>IF(N946="zákl. přenesená",J946,0)</f>
        <v>0</v>
      </c>
      <c r="BH946" s="217">
        <f>IF(N946="sníž. přenesená",J946,0)</f>
        <v>0</v>
      </c>
      <c r="BI946" s="217">
        <f>IF(N946="nulová",J946,0)</f>
        <v>0</v>
      </c>
      <c r="BJ946" s="18" t="s">
        <v>81</v>
      </c>
      <c r="BK946" s="217">
        <f>ROUND(I946*H946,2)</f>
        <v>0</v>
      </c>
      <c r="BL946" s="18" t="s">
        <v>150</v>
      </c>
      <c r="BM946" s="216" t="s">
        <v>960</v>
      </c>
    </row>
    <row r="947" s="2" customFormat="1">
      <c r="A947" s="39"/>
      <c r="B947" s="40"/>
      <c r="C947" s="41"/>
      <c r="D947" s="218" t="s">
        <v>152</v>
      </c>
      <c r="E947" s="41"/>
      <c r="F947" s="219" t="s">
        <v>961</v>
      </c>
      <c r="G947" s="41"/>
      <c r="H947" s="41"/>
      <c r="I947" s="220"/>
      <c r="J947" s="41"/>
      <c r="K947" s="41"/>
      <c r="L947" s="45"/>
      <c r="M947" s="221"/>
      <c r="N947" s="222"/>
      <c r="O947" s="85"/>
      <c r="P947" s="85"/>
      <c r="Q947" s="85"/>
      <c r="R947" s="85"/>
      <c r="S947" s="85"/>
      <c r="T947" s="86"/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T947" s="18" t="s">
        <v>152</v>
      </c>
      <c r="AU947" s="18" t="s">
        <v>83</v>
      </c>
    </row>
    <row r="948" s="2" customFormat="1">
      <c r="A948" s="39"/>
      <c r="B948" s="40"/>
      <c r="C948" s="41"/>
      <c r="D948" s="223" t="s">
        <v>154</v>
      </c>
      <c r="E948" s="41"/>
      <c r="F948" s="224" t="s">
        <v>962</v>
      </c>
      <c r="G948" s="41"/>
      <c r="H948" s="41"/>
      <c r="I948" s="220"/>
      <c r="J948" s="41"/>
      <c r="K948" s="41"/>
      <c r="L948" s="45"/>
      <c r="M948" s="221"/>
      <c r="N948" s="222"/>
      <c r="O948" s="85"/>
      <c r="P948" s="85"/>
      <c r="Q948" s="85"/>
      <c r="R948" s="85"/>
      <c r="S948" s="85"/>
      <c r="T948" s="86"/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T948" s="18" t="s">
        <v>154</v>
      </c>
      <c r="AU948" s="18" t="s">
        <v>83</v>
      </c>
    </row>
    <row r="949" s="13" customFormat="1">
      <c r="A949" s="13"/>
      <c r="B949" s="225"/>
      <c r="C949" s="226"/>
      <c r="D949" s="218" t="s">
        <v>156</v>
      </c>
      <c r="E949" s="227" t="s">
        <v>19</v>
      </c>
      <c r="F949" s="228" t="s">
        <v>963</v>
      </c>
      <c r="G949" s="226"/>
      <c r="H949" s="227" t="s">
        <v>19</v>
      </c>
      <c r="I949" s="229"/>
      <c r="J949" s="226"/>
      <c r="K949" s="226"/>
      <c r="L949" s="230"/>
      <c r="M949" s="231"/>
      <c r="N949" s="232"/>
      <c r="O949" s="232"/>
      <c r="P949" s="232"/>
      <c r="Q949" s="232"/>
      <c r="R949" s="232"/>
      <c r="S949" s="232"/>
      <c r="T949" s="233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34" t="s">
        <v>156</v>
      </c>
      <c r="AU949" s="234" t="s">
        <v>83</v>
      </c>
      <c r="AV949" s="13" t="s">
        <v>81</v>
      </c>
      <c r="AW949" s="13" t="s">
        <v>35</v>
      </c>
      <c r="AX949" s="13" t="s">
        <v>73</v>
      </c>
      <c r="AY949" s="234" t="s">
        <v>143</v>
      </c>
    </row>
    <row r="950" s="13" customFormat="1">
      <c r="A950" s="13"/>
      <c r="B950" s="225"/>
      <c r="C950" s="226"/>
      <c r="D950" s="218" t="s">
        <v>156</v>
      </c>
      <c r="E950" s="227" t="s">
        <v>19</v>
      </c>
      <c r="F950" s="228" t="s">
        <v>321</v>
      </c>
      <c r="G950" s="226"/>
      <c r="H950" s="227" t="s">
        <v>19</v>
      </c>
      <c r="I950" s="229"/>
      <c r="J950" s="226"/>
      <c r="K950" s="226"/>
      <c r="L950" s="230"/>
      <c r="M950" s="231"/>
      <c r="N950" s="232"/>
      <c r="O950" s="232"/>
      <c r="P950" s="232"/>
      <c r="Q950" s="232"/>
      <c r="R950" s="232"/>
      <c r="S950" s="232"/>
      <c r="T950" s="233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4" t="s">
        <v>156</v>
      </c>
      <c r="AU950" s="234" t="s">
        <v>83</v>
      </c>
      <c r="AV950" s="13" t="s">
        <v>81</v>
      </c>
      <c r="AW950" s="13" t="s">
        <v>35</v>
      </c>
      <c r="AX950" s="13" t="s">
        <v>73</v>
      </c>
      <c r="AY950" s="234" t="s">
        <v>143</v>
      </c>
    </row>
    <row r="951" s="14" customFormat="1">
      <c r="A951" s="14"/>
      <c r="B951" s="235"/>
      <c r="C951" s="236"/>
      <c r="D951" s="218" t="s">
        <v>156</v>
      </c>
      <c r="E951" s="237" t="s">
        <v>19</v>
      </c>
      <c r="F951" s="238" t="s">
        <v>964</v>
      </c>
      <c r="G951" s="236"/>
      <c r="H951" s="239">
        <v>5.5999999999999996</v>
      </c>
      <c r="I951" s="240"/>
      <c r="J951" s="236"/>
      <c r="K951" s="236"/>
      <c r="L951" s="241"/>
      <c r="M951" s="242"/>
      <c r="N951" s="243"/>
      <c r="O951" s="243"/>
      <c r="P951" s="243"/>
      <c r="Q951" s="243"/>
      <c r="R951" s="243"/>
      <c r="S951" s="243"/>
      <c r="T951" s="244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45" t="s">
        <v>156</v>
      </c>
      <c r="AU951" s="245" t="s">
        <v>83</v>
      </c>
      <c r="AV951" s="14" t="s">
        <v>83</v>
      </c>
      <c r="AW951" s="14" t="s">
        <v>35</v>
      </c>
      <c r="AX951" s="14" t="s">
        <v>73</v>
      </c>
      <c r="AY951" s="245" t="s">
        <v>143</v>
      </c>
    </row>
    <row r="952" s="13" customFormat="1">
      <c r="A952" s="13"/>
      <c r="B952" s="225"/>
      <c r="C952" s="226"/>
      <c r="D952" s="218" t="s">
        <v>156</v>
      </c>
      <c r="E952" s="227" t="s">
        <v>19</v>
      </c>
      <c r="F952" s="228" t="s">
        <v>323</v>
      </c>
      <c r="G952" s="226"/>
      <c r="H952" s="227" t="s">
        <v>19</v>
      </c>
      <c r="I952" s="229"/>
      <c r="J952" s="226"/>
      <c r="K952" s="226"/>
      <c r="L952" s="230"/>
      <c r="M952" s="231"/>
      <c r="N952" s="232"/>
      <c r="O952" s="232"/>
      <c r="P952" s="232"/>
      <c r="Q952" s="232"/>
      <c r="R952" s="232"/>
      <c r="S952" s="232"/>
      <c r="T952" s="233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4" t="s">
        <v>156</v>
      </c>
      <c r="AU952" s="234" t="s">
        <v>83</v>
      </c>
      <c r="AV952" s="13" t="s">
        <v>81</v>
      </c>
      <c r="AW952" s="13" t="s">
        <v>35</v>
      </c>
      <c r="AX952" s="13" t="s">
        <v>73</v>
      </c>
      <c r="AY952" s="234" t="s">
        <v>143</v>
      </c>
    </row>
    <row r="953" s="14" customFormat="1">
      <c r="A953" s="14"/>
      <c r="B953" s="235"/>
      <c r="C953" s="236"/>
      <c r="D953" s="218" t="s">
        <v>156</v>
      </c>
      <c r="E953" s="237" t="s">
        <v>19</v>
      </c>
      <c r="F953" s="238" t="s">
        <v>965</v>
      </c>
      <c r="G953" s="236"/>
      <c r="H953" s="239">
        <v>5.4800000000000004</v>
      </c>
      <c r="I953" s="240"/>
      <c r="J953" s="236"/>
      <c r="K953" s="236"/>
      <c r="L953" s="241"/>
      <c r="M953" s="242"/>
      <c r="N953" s="243"/>
      <c r="O953" s="243"/>
      <c r="P953" s="243"/>
      <c r="Q953" s="243"/>
      <c r="R953" s="243"/>
      <c r="S953" s="243"/>
      <c r="T953" s="244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45" t="s">
        <v>156</v>
      </c>
      <c r="AU953" s="245" t="s">
        <v>83</v>
      </c>
      <c r="AV953" s="14" t="s">
        <v>83</v>
      </c>
      <c r="AW953" s="14" t="s">
        <v>35</v>
      </c>
      <c r="AX953" s="14" t="s">
        <v>73</v>
      </c>
      <c r="AY953" s="245" t="s">
        <v>143</v>
      </c>
    </row>
    <row r="954" s="15" customFormat="1">
      <c r="A954" s="15"/>
      <c r="B954" s="246"/>
      <c r="C954" s="247"/>
      <c r="D954" s="218" t="s">
        <v>156</v>
      </c>
      <c r="E954" s="248" t="s">
        <v>19</v>
      </c>
      <c r="F954" s="249" t="s">
        <v>174</v>
      </c>
      <c r="G954" s="247"/>
      <c r="H954" s="250">
        <v>11.08</v>
      </c>
      <c r="I954" s="251"/>
      <c r="J954" s="247"/>
      <c r="K954" s="247"/>
      <c r="L954" s="252"/>
      <c r="M954" s="253"/>
      <c r="N954" s="254"/>
      <c r="O954" s="254"/>
      <c r="P954" s="254"/>
      <c r="Q954" s="254"/>
      <c r="R954" s="254"/>
      <c r="S954" s="254"/>
      <c r="T954" s="255"/>
      <c r="U954" s="15"/>
      <c r="V954" s="15"/>
      <c r="W954" s="15"/>
      <c r="X954" s="15"/>
      <c r="Y954" s="15"/>
      <c r="Z954" s="15"/>
      <c r="AA954" s="15"/>
      <c r="AB954" s="15"/>
      <c r="AC954" s="15"/>
      <c r="AD954" s="15"/>
      <c r="AE954" s="15"/>
      <c r="AT954" s="256" t="s">
        <v>156</v>
      </c>
      <c r="AU954" s="256" t="s">
        <v>83</v>
      </c>
      <c r="AV954" s="15" t="s">
        <v>150</v>
      </c>
      <c r="AW954" s="15" t="s">
        <v>35</v>
      </c>
      <c r="AX954" s="15" t="s">
        <v>81</v>
      </c>
      <c r="AY954" s="256" t="s">
        <v>143</v>
      </c>
    </row>
    <row r="955" s="2" customFormat="1" ht="16.5" customHeight="1">
      <c r="A955" s="39"/>
      <c r="B955" s="40"/>
      <c r="C955" s="257" t="s">
        <v>966</v>
      </c>
      <c r="D955" s="257" t="s">
        <v>468</v>
      </c>
      <c r="E955" s="258" t="s">
        <v>967</v>
      </c>
      <c r="F955" s="259" t="s">
        <v>968</v>
      </c>
      <c r="G955" s="260" t="s">
        <v>630</v>
      </c>
      <c r="H955" s="261">
        <v>12.5</v>
      </c>
      <c r="I955" s="262"/>
      <c r="J955" s="263">
        <f>ROUND(I955*H955,2)</f>
        <v>0</v>
      </c>
      <c r="K955" s="259" t="s">
        <v>149</v>
      </c>
      <c r="L955" s="264"/>
      <c r="M955" s="265" t="s">
        <v>19</v>
      </c>
      <c r="N955" s="266" t="s">
        <v>44</v>
      </c>
      <c r="O955" s="85"/>
      <c r="P955" s="214">
        <f>O955*H955</f>
        <v>0</v>
      </c>
      <c r="Q955" s="214">
        <v>0.29959999999999998</v>
      </c>
      <c r="R955" s="214">
        <f>Q955*H955</f>
        <v>3.7449999999999997</v>
      </c>
      <c r="S955" s="214">
        <v>0</v>
      </c>
      <c r="T955" s="215">
        <f>S955*H955</f>
        <v>0</v>
      </c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R955" s="216" t="s">
        <v>210</v>
      </c>
      <c r="AT955" s="216" t="s">
        <v>468</v>
      </c>
      <c r="AU955" s="216" t="s">
        <v>83</v>
      </c>
      <c r="AY955" s="18" t="s">
        <v>143</v>
      </c>
      <c r="BE955" s="217">
        <f>IF(N955="základní",J955,0)</f>
        <v>0</v>
      </c>
      <c r="BF955" s="217">
        <f>IF(N955="snížená",J955,0)</f>
        <v>0</v>
      </c>
      <c r="BG955" s="217">
        <f>IF(N955="zákl. přenesená",J955,0)</f>
        <v>0</v>
      </c>
      <c r="BH955" s="217">
        <f>IF(N955="sníž. přenesená",J955,0)</f>
        <v>0</v>
      </c>
      <c r="BI955" s="217">
        <f>IF(N955="nulová",J955,0)</f>
        <v>0</v>
      </c>
      <c r="BJ955" s="18" t="s">
        <v>81</v>
      </c>
      <c r="BK955" s="217">
        <f>ROUND(I955*H955,2)</f>
        <v>0</v>
      </c>
      <c r="BL955" s="18" t="s">
        <v>150</v>
      </c>
      <c r="BM955" s="216" t="s">
        <v>969</v>
      </c>
    </row>
    <row r="956" s="2" customFormat="1">
      <c r="A956" s="39"/>
      <c r="B956" s="40"/>
      <c r="C956" s="41"/>
      <c r="D956" s="218" t="s">
        <v>152</v>
      </c>
      <c r="E956" s="41"/>
      <c r="F956" s="219" t="s">
        <v>968</v>
      </c>
      <c r="G956" s="41"/>
      <c r="H956" s="41"/>
      <c r="I956" s="220"/>
      <c r="J956" s="41"/>
      <c r="K956" s="41"/>
      <c r="L956" s="45"/>
      <c r="M956" s="221"/>
      <c r="N956" s="222"/>
      <c r="O956" s="85"/>
      <c r="P956" s="85"/>
      <c r="Q956" s="85"/>
      <c r="R956" s="85"/>
      <c r="S956" s="85"/>
      <c r="T956" s="86"/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T956" s="18" t="s">
        <v>152</v>
      </c>
      <c r="AU956" s="18" t="s">
        <v>83</v>
      </c>
    </row>
    <row r="957" s="13" customFormat="1">
      <c r="A957" s="13"/>
      <c r="B957" s="225"/>
      <c r="C957" s="226"/>
      <c r="D957" s="218" t="s">
        <v>156</v>
      </c>
      <c r="E957" s="227" t="s">
        <v>19</v>
      </c>
      <c r="F957" s="228" t="s">
        <v>963</v>
      </c>
      <c r="G957" s="226"/>
      <c r="H957" s="227" t="s">
        <v>19</v>
      </c>
      <c r="I957" s="229"/>
      <c r="J957" s="226"/>
      <c r="K957" s="226"/>
      <c r="L957" s="230"/>
      <c r="M957" s="231"/>
      <c r="N957" s="232"/>
      <c r="O957" s="232"/>
      <c r="P957" s="232"/>
      <c r="Q957" s="232"/>
      <c r="R957" s="232"/>
      <c r="S957" s="232"/>
      <c r="T957" s="233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34" t="s">
        <v>156</v>
      </c>
      <c r="AU957" s="234" t="s">
        <v>83</v>
      </c>
      <c r="AV957" s="13" t="s">
        <v>81</v>
      </c>
      <c r="AW957" s="13" t="s">
        <v>35</v>
      </c>
      <c r="AX957" s="13" t="s">
        <v>73</v>
      </c>
      <c r="AY957" s="234" t="s">
        <v>143</v>
      </c>
    </row>
    <row r="958" s="13" customFormat="1">
      <c r="A958" s="13"/>
      <c r="B958" s="225"/>
      <c r="C958" s="226"/>
      <c r="D958" s="218" t="s">
        <v>156</v>
      </c>
      <c r="E958" s="227" t="s">
        <v>19</v>
      </c>
      <c r="F958" s="228" t="s">
        <v>321</v>
      </c>
      <c r="G958" s="226"/>
      <c r="H958" s="227" t="s">
        <v>19</v>
      </c>
      <c r="I958" s="229"/>
      <c r="J958" s="226"/>
      <c r="K958" s="226"/>
      <c r="L958" s="230"/>
      <c r="M958" s="231"/>
      <c r="N958" s="232"/>
      <c r="O958" s="232"/>
      <c r="P958" s="232"/>
      <c r="Q958" s="232"/>
      <c r="R958" s="232"/>
      <c r="S958" s="232"/>
      <c r="T958" s="233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34" t="s">
        <v>156</v>
      </c>
      <c r="AU958" s="234" t="s">
        <v>83</v>
      </c>
      <c r="AV958" s="13" t="s">
        <v>81</v>
      </c>
      <c r="AW958" s="13" t="s">
        <v>35</v>
      </c>
      <c r="AX958" s="13" t="s">
        <v>73</v>
      </c>
      <c r="AY958" s="234" t="s">
        <v>143</v>
      </c>
    </row>
    <row r="959" s="14" customFormat="1">
      <c r="A959" s="14"/>
      <c r="B959" s="235"/>
      <c r="C959" s="236"/>
      <c r="D959" s="218" t="s">
        <v>156</v>
      </c>
      <c r="E959" s="237" t="s">
        <v>19</v>
      </c>
      <c r="F959" s="238" t="s">
        <v>970</v>
      </c>
      <c r="G959" s="236"/>
      <c r="H959" s="239">
        <v>5</v>
      </c>
      <c r="I959" s="240"/>
      <c r="J959" s="236"/>
      <c r="K959" s="236"/>
      <c r="L959" s="241"/>
      <c r="M959" s="242"/>
      <c r="N959" s="243"/>
      <c r="O959" s="243"/>
      <c r="P959" s="243"/>
      <c r="Q959" s="243"/>
      <c r="R959" s="243"/>
      <c r="S959" s="243"/>
      <c r="T959" s="244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45" t="s">
        <v>156</v>
      </c>
      <c r="AU959" s="245" t="s">
        <v>83</v>
      </c>
      <c r="AV959" s="14" t="s">
        <v>83</v>
      </c>
      <c r="AW959" s="14" t="s">
        <v>35</v>
      </c>
      <c r="AX959" s="14" t="s">
        <v>73</v>
      </c>
      <c r="AY959" s="245" t="s">
        <v>143</v>
      </c>
    </row>
    <row r="960" s="13" customFormat="1">
      <c r="A960" s="13"/>
      <c r="B960" s="225"/>
      <c r="C960" s="226"/>
      <c r="D960" s="218" t="s">
        <v>156</v>
      </c>
      <c r="E960" s="227" t="s">
        <v>19</v>
      </c>
      <c r="F960" s="228" t="s">
        <v>323</v>
      </c>
      <c r="G960" s="226"/>
      <c r="H960" s="227" t="s">
        <v>19</v>
      </c>
      <c r="I960" s="229"/>
      <c r="J960" s="226"/>
      <c r="K960" s="226"/>
      <c r="L960" s="230"/>
      <c r="M960" s="231"/>
      <c r="N960" s="232"/>
      <c r="O960" s="232"/>
      <c r="P960" s="232"/>
      <c r="Q960" s="232"/>
      <c r="R960" s="232"/>
      <c r="S960" s="232"/>
      <c r="T960" s="233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4" t="s">
        <v>156</v>
      </c>
      <c r="AU960" s="234" t="s">
        <v>83</v>
      </c>
      <c r="AV960" s="13" t="s">
        <v>81</v>
      </c>
      <c r="AW960" s="13" t="s">
        <v>35</v>
      </c>
      <c r="AX960" s="13" t="s">
        <v>73</v>
      </c>
      <c r="AY960" s="234" t="s">
        <v>143</v>
      </c>
    </row>
    <row r="961" s="14" customFormat="1">
      <c r="A961" s="14"/>
      <c r="B961" s="235"/>
      <c r="C961" s="236"/>
      <c r="D961" s="218" t="s">
        <v>156</v>
      </c>
      <c r="E961" s="237" t="s">
        <v>19</v>
      </c>
      <c r="F961" s="238" t="s">
        <v>971</v>
      </c>
      <c r="G961" s="236"/>
      <c r="H961" s="239">
        <v>7.5</v>
      </c>
      <c r="I961" s="240"/>
      <c r="J961" s="236"/>
      <c r="K961" s="236"/>
      <c r="L961" s="241"/>
      <c r="M961" s="242"/>
      <c r="N961" s="243"/>
      <c r="O961" s="243"/>
      <c r="P961" s="243"/>
      <c r="Q961" s="243"/>
      <c r="R961" s="243"/>
      <c r="S961" s="243"/>
      <c r="T961" s="244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45" t="s">
        <v>156</v>
      </c>
      <c r="AU961" s="245" t="s">
        <v>83</v>
      </c>
      <c r="AV961" s="14" t="s">
        <v>83</v>
      </c>
      <c r="AW961" s="14" t="s">
        <v>35</v>
      </c>
      <c r="AX961" s="14" t="s">
        <v>73</v>
      </c>
      <c r="AY961" s="245" t="s">
        <v>143</v>
      </c>
    </row>
    <row r="962" s="15" customFormat="1">
      <c r="A962" s="15"/>
      <c r="B962" s="246"/>
      <c r="C962" s="247"/>
      <c r="D962" s="218" t="s">
        <v>156</v>
      </c>
      <c r="E962" s="248" t="s">
        <v>19</v>
      </c>
      <c r="F962" s="249" t="s">
        <v>174</v>
      </c>
      <c r="G962" s="247"/>
      <c r="H962" s="250">
        <v>12.5</v>
      </c>
      <c r="I962" s="251"/>
      <c r="J962" s="247"/>
      <c r="K962" s="247"/>
      <c r="L962" s="252"/>
      <c r="M962" s="253"/>
      <c r="N962" s="254"/>
      <c r="O962" s="254"/>
      <c r="P962" s="254"/>
      <c r="Q962" s="254"/>
      <c r="R962" s="254"/>
      <c r="S962" s="254"/>
      <c r="T962" s="255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T962" s="256" t="s">
        <v>156</v>
      </c>
      <c r="AU962" s="256" t="s">
        <v>83</v>
      </c>
      <c r="AV962" s="15" t="s">
        <v>150</v>
      </c>
      <c r="AW962" s="15" t="s">
        <v>35</v>
      </c>
      <c r="AX962" s="15" t="s">
        <v>81</v>
      </c>
      <c r="AY962" s="256" t="s">
        <v>143</v>
      </c>
    </row>
    <row r="963" s="2" customFormat="1" ht="16.5" customHeight="1">
      <c r="A963" s="39"/>
      <c r="B963" s="40"/>
      <c r="C963" s="257" t="s">
        <v>972</v>
      </c>
      <c r="D963" s="257" t="s">
        <v>468</v>
      </c>
      <c r="E963" s="258" t="s">
        <v>973</v>
      </c>
      <c r="F963" s="259" t="s">
        <v>974</v>
      </c>
      <c r="G963" s="260" t="s">
        <v>630</v>
      </c>
      <c r="H963" s="261">
        <v>2</v>
      </c>
      <c r="I963" s="262"/>
      <c r="J963" s="263">
        <f>ROUND(I963*H963,2)</f>
        <v>0</v>
      </c>
      <c r="K963" s="259" t="s">
        <v>149</v>
      </c>
      <c r="L963" s="264"/>
      <c r="M963" s="265" t="s">
        <v>19</v>
      </c>
      <c r="N963" s="266" t="s">
        <v>44</v>
      </c>
      <c r="O963" s="85"/>
      <c r="P963" s="214">
        <f>O963*H963</f>
        <v>0</v>
      </c>
      <c r="Q963" s="214">
        <v>0.33750000000000002</v>
      </c>
      <c r="R963" s="214">
        <f>Q963*H963</f>
        <v>0.67500000000000004</v>
      </c>
      <c r="S963" s="214">
        <v>0</v>
      </c>
      <c r="T963" s="215">
        <f>S963*H963</f>
        <v>0</v>
      </c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R963" s="216" t="s">
        <v>210</v>
      </c>
      <c r="AT963" s="216" t="s">
        <v>468</v>
      </c>
      <c r="AU963" s="216" t="s">
        <v>83</v>
      </c>
      <c r="AY963" s="18" t="s">
        <v>143</v>
      </c>
      <c r="BE963" s="217">
        <f>IF(N963="základní",J963,0)</f>
        <v>0</v>
      </c>
      <c r="BF963" s="217">
        <f>IF(N963="snížená",J963,0)</f>
        <v>0</v>
      </c>
      <c r="BG963" s="217">
        <f>IF(N963="zákl. přenesená",J963,0)</f>
        <v>0</v>
      </c>
      <c r="BH963" s="217">
        <f>IF(N963="sníž. přenesená",J963,0)</f>
        <v>0</v>
      </c>
      <c r="BI963" s="217">
        <f>IF(N963="nulová",J963,0)</f>
        <v>0</v>
      </c>
      <c r="BJ963" s="18" t="s">
        <v>81</v>
      </c>
      <c r="BK963" s="217">
        <f>ROUND(I963*H963,2)</f>
        <v>0</v>
      </c>
      <c r="BL963" s="18" t="s">
        <v>150</v>
      </c>
      <c r="BM963" s="216" t="s">
        <v>975</v>
      </c>
    </row>
    <row r="964" s="2" customFormat="1">
      <c r="A964" s="39"/>
      <c r="B964" s="40"/>
      <c r="C964" s="41"/>
      <c r="D964" s="218" t="s">
        <v>152</v>
      </c>
      <c r="E964" s="41"/>
      <c r="F964" s="219" t="s">
        <v>974</v>
      </c>
      <c r="G964" s="41"/>
      <c r="H964" s="41"/>
      <c r="I964" s="220"/>
      <c r="J964" s="41"/>
      <c r="K964" s="41"/>
      <c r="L964" s="45"/>
      <c r="M964" s="221"/>
      <c r="N964" s="222"/>
      <c r="O964" s="85"/>
      <c r="P964" s="85"/>
      <c r="Q964" s="85"/>
      <c r="R964" s="85"/>
      <c r="S964" s="85"/>
      <c r="T964" s="86"/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T964" s="18" t="s">
        <v>152</v>
      </c>
      <c r="AU964" s="18" t="s">
        <v>83</v>
      </c>
    </row>
    <row r="965" s="13" customFormat="1">
      <c r="A965" s="13"/>
      <c r="B965" s="225"/>
      <c r="C965" s="226"/>
      <c r="D965" s="218" t="s">
        <v>156</v>
      </c>
      <c r="E965" s="227" t="s">
        <v>19</v>
      </c>
      <c r="F965" s="228" t="s">
        <v>963</v>
      </c>
      <c r="G965" s="226"/>
      <c r="H965" s="227" t="s">
        <v>19</v>
      </c>
      <c r="I965" s="229"/>
      <c r="J965" s="226"/>
      <c r="K965" s="226"/>
      <c r="L965" s="230"/>
      <c r="M965" s="231"/>
      <c r="N965" s="232"/>
      <c r="O965" s="232"/>
      <c r="P965" s="232"/>
      <c r="Q965" s="232"/>
      <c r="R965" s="232"/>
      <c r="S965" s="232"/>
      <c r="T965" s="233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34" t="s">
        <v>156</v>
      </c>
      <c r="AU965" s="234" t="s">
        <v>83</v>
      </c>
      <c r="AV965" s="13" t="s">
        <v>81</v>
      </c>
      <c r="AW965" s="13" t="s">
        <v>35</v>
      </c>
      <c r="AX965" s="13" t="s">
        <v>73</v>
      </c>
      <c r="AY965" s="234" t="s">
        <v>143</v>
      </c>
    </row>
    <row r="966" s="13" customFormat="1">
      <c r="A966" s="13"/>
      <c r="B966" s="225"/>
      <c r="C966" s="226"/>
      <c r="D966" s="218" t="s">
        <v>156</v>
      </c>
      <c r="E966" s="227" t="s">
        <v>19</v>
      </c>
      <c r="F966" s="228" t="s">
        <v>321</v>
      </c>
      <c r="G966" s="226"/>
      <c r="H966" s="227" t="s">
        <v>19</v>
      </c>
      <c r="I966" s="229"/>
      <c r="J966" s="226"/>
      <c r="K966" s="226"/>
      <c r="L966" s="230"/>
      <c r="M966" s="231"/>
      <c r="N966" s="232"/>
      <c r="O966" s="232"/>
      <c r="P966" s="232"/>
      <c r="Q966" s="232"/>
      <c r="R966" s="232"/>
      <c r="S966" s="232"/>
      <c r="T966" s="233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4" t="s">
        <v>156</v>
      </c>
      <c r="AU966" s="234" t="s">
        <v>83</v>
      </c>
      <c r="AV966" s="13" t="s">
        <v>81</v>
      </c>
      <c r="AW966" s="13" t="s">
        <v>35</v>
      </c>
      <c r="AX966" s="13" t="s">
        <v>73</v>
      </c>
      <c r="AY966" s="234" t="s">
        <v>143</v>
      </c>
    </row>
    <row r="967" s="14" customFormat="1">
      <c r="A967" s="14"/>
      <c r="B967" s="235"/>
      <c r="C967" s="236"/>
      <c r="D967" s="218" t="s">
        <v>156</v>
      </c>
      <c r="E967" s="237" t="s">
        <v>19</v>
      </c>
      <c r="F967" s="238" t="s">
        <v>976</v>
      </c>
      <c r="G967" s="236"/>
      <c r="H967" s="239">
        <v>2</v>
      </c>
      <c r="I967" s="240"/>
      <c r="J967" s="236"/>
      <c r="K967" s="236"/>
      <c r="L967" s="241"/>
      <c r="M967" s="242"/>
      <c r="N967" s="243"/>
      <c r="O967" s="243"/>
      <c r="P967" s="243"/>
      <c r="Q967" s="243"/>
      <c r="R967" s="243"/>
      <c r="S967" s="243"/>
      <c r="T967" s="244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45" t="s">
        <v>156</v>
      </c>
      <c r="AU967" s="245" t="s">
        <v>83</v>
      </c>
      <c r="AV967" s="14" t="s">
        <v>83</v>
      </c>
      <c r="AW967" s="14" t="s">
        <v>35</v>
      </c>
      <c r="AX967" s="14" t="s">
        <v>81</v>
      </c>
      <c r="AY967" s="245" t="s">
        <v>143</v>
      </c>
    </row>
    <row r="968" s="2" customFormat="1" ht="16.5" customHeight="1">
      <c r="A968" s="39"/>
      <c r="B968" s="40"/>
      <c r="C968" s="205" t="s">
        <v>977</v>
      </c>
      <c r="D968" s="205" t="s">
        <v>145</v>
      </c>
      <c r="E968" s="206" t="s">
        <v>978</v>
      </c>
      <c r="F968" s="207" t="s">
        <v>979</v>
      </c>
      <c r="G968" s="208" t="s">
        <v>630</v>
      </c>
      <c r="H968" s="209">
        <v>6.7400000000000002</v>
      </c>
      <c r="I968" s="210"/>
      <c r="J968" s="211">
        <f>ROUND(I968*H968,2)</f>
        <v>0</v>
      </c>
      <c r="K968" s="207" t="s">
        <v>149</v>
      </c>
      <c r="L968" s="45"/>
      <c r="M968" s="212" t="s">
        <v>19</v>
      </c>
      <c r="N968" s="213" t="s">
        <v>44</v>
      </c>
      <c r="O968" s="85"/>
      <c r="P968" s="214">
        <f>O968*H968</f>
        <v>0</v>
      </c>
      <c r="Q968" s="214">
        <v>1.2246900000000001</v>
      </c>
      <c r="R968" s="214">
        <f>Q968*H968</f>
        <v>8.2544105999999999</v>
      </c>
      <c r="S968" s="214">
        <v>0</v>
      </c>
      <c r="T968" s="215">
        <f>S968*H968</f>
        <v>0</v>
      </c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R968" s="216" t="s">
        <v>150</v>
      </c>
      <c r="AT968" s="216" t="s">
        <v>145</v>
      </c>
      <c r="AU968" s="216" t="s">
        <v>83</v>
      </c>
      <c r="AY968" s="18" t="s">
        <v>143</v>
      </c>
      <c r="BE968" s="217">
        <f>IF(N968="základní",J968,0)</f>
        <v>0</v>
      </c>
      <c r="BF968" s="217">
        <f>IF(N968="snížená",J968,0)</f>
        <v>0</v>
      </c>
      <c r="BG968" s="217">
        <f>IF(N968="zákl. přenesená",J968,0)</f>
        <v>0</v>
      </c>
      <c r="BH968" s="217">
        <f>IF(N968="sníž. přenesená",J968,0)</f>
        <v>0</v>
      </c>
      <c r="BI968" s="217">
        <f>IF(N968="nulová",J968,0)</f>
        <v>0</v>
      </c>
      <c r="BJ968" s="18" t="s">
        <v>81</v>
      </c>
      <c r="BK968" s="217">
        <f>ROUND(I968*H968,2)</f>
        <v>0</v>
      </c>
      <c r="BL968" s="18" t="s">
        <v>150</v>
      </c>
      <c r="BM968" s="216" t="s">
        <v>980</v>
      </c>
    </row>
    <row r="969" s="2" customFormat="1">
      <c r="A969" s="39"/>
      <c r="B969" s="40"/>
      <c r="C969" s="41"/>
      <c r="D969" s="218" t="s">
        <v>152</v>
      </c>
      <c r="E969" s="41"/>
      <c r="F969" s="219" t="s">
        <v>981</v>
      </c>
      <c r="G969" s="41"/>
      <c r="H969" s="41"/>
      <c r="I969" s="220"/>
      <c r="J969" s="41"/>
      <c r="K969" s="41"/>
      <c r="L969" s="45"/>
      <c r="M969" s="221"/>
      <c r="N969" s="222"/>
      <c r="O969" s="85"/>
      <c r="P969" s="85"/>
      <c r="Q969" s="85"/>
      <c r="R969" s="85"/>
      <c r="S969" s="85"/>
      <c r="T969" s="86"/>
      <c r="U969" s="39"/>
      <c r="V969" s="39"/>
      <c r="W969" s="39"/>
      <c r="X969" s="39"/>
      <c r="Y969" s="39"/>
      <c r="Z969" s="39"/>
      <c r="AA969" s="39"/>
      <c r="AB969" s="39"/>
      <c r="AC969" s="39"/>
      <c r="AD969" s="39"/>
      <c r="AE969" s="39"/>
      <c r="AT969" s="18" t="s">
        <v>152</v>
      </c>
      <c r="AU969" s="18" t="s">
        <v>83</v>
      </c>
    </row>
    <row r="970" s="2" customFormat="1">
      <c r="A970" s="39"/>
      <c r="B970" s="40"/>
      <c r="C970" s="41"/>
      <c r="D970" s="223" t="s">
        <v>154</v>
      </c>
      <c r="E970" s="41"/>
      <c r="F970" s="224" t="s">
        <v>982</v>
      </c>
      <c r="G970" s="41"/>
      <c r="H970" s="41"/>
      <c r="I970" s="220"/>
      <c r="J970" s="41"/>
      <c r="K970" s="41"/>
      <c r="L970" s="45"/>
      <c r="M970" s="221"/>
      <c r="N970" s="222"/>
      <c r="O970" s="85"/>
      <c r="P970" s="85"/>
      <c r="Q970" s="85"/>
      <c r="R970" s="85"/>
      <c r="S970" s="85"/>
      <c r="T970" s="86"/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T970" s="18" t="s">
        <v>154</v>
      </c>
      <c r="AU970" s="18" t="s">
        <v>83</v>
      </c>
    </row>
    <row r="971" s="13" customFormat="1">
      <c r="A971" s="13"/>
      <c r="B971" s="225"/>
      <c r="C971" s="226"/>
      <c r="D971" s="218" t="s">
        <v>156</v>
      </c>
      <c r="E971" s="227" t="s">
        <v>19</v>
      </c>
      <c r="F971" s="228" t="s">
        <v>983</v>
      </c>
      <c r="G971" s="226"/>
      <c r="H971" s="227" t="s">
        <v>19</v>
      </c>
      <c r="I971" s="229"/>
      <c r="J971" s="226"/>
      <c r="K971" s="226"/>
      <c r="L971" s="230"/>
      <c r="M971" s="231"/>
      <c r="N971" s="232"/>
      <c r="O971" s="232"/>
      <c r="P971" s="232"/>
      <c r="Q971" s="232"/>
      <c r="R971" s="232"/>
      <c r="S971" s="232"/>
      <c r="T971" s="233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34" t="s">
        <v>156</v>
      </c>
      <c r="AU971" s="234" t="s">
        <v>83</v>
      </c>
      <c r="AV971" s="13" t="s">
        <v>81</v>
      </c>
      <c r="AW971" s="13" t="s">
        <v>35</v>
      </c>
      <c r="AX971" s="13" t="s">
        <v>73</v>
      </c>
      <c r="AY971" s="234" t="s">
        <v>143</v>
      </c>
    </row>
    <row r="972" s="13" customFormat="1">
      <c r="A972" s="13"/>
      <c r="B972" s="225"/>
      <c r="C972" s="226"/>
      <c r="D972" s="218" t="s">
        <v>156</v>
      </c>
      <c r="E972" s="227" t="s">
        <v>19</v>
      </c>
      <c r="F972" s="228" t="s">
        <v>322</v>
      </c>
      <c r="G972" s="226"/>
      <c r="H972" s="227" t="s">
        <v>19</v>
      </c>
      <c r="I972" s="229"/>
      <c r="J972" s="226"/>
      <c r="K972" s="226"/>
      <c r="L972" s="230"/>
      <c r="M972" s="231"/>
      <c r="N972" s="232"/>
      <c r="O972" s="232"/>
      <c r="P972" s="232"/>
      <c r="Q972" s="232"/>
      <c r="R972" s="232"/>
      <c r="S972" s="232"/>
      <c r="T972" s="233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4" t="s">
        <v>156</v>
      </c>
      <c r="AU972" s="234" t="s">
        <v>83</v>
      </c>
      <c r="AV972" s="13" t="s">
        <v>81</v>
      </c>
      <c r="AW972" s="13" t="s">
        <v>35</v>
      </c>
      <c r="AX972" s="13" t="s">
        <v>73</v>
      </c>
      <c r="AY972" s="234" t="s">
        <v>143</v>
      </c>
    </row>
    <row r="973" s="14" customFormat="1">
      <c r="A973" s="14"/>
      <c r="B973" s="235"/>
      <c r="C973" s="236"/>
      <c r="D973" s="218" t="s">
        <v>156</v>
      </c>
      <c r="E973" s="237" t="s">
        <v>19</v>
      </c>
      <c r="F973" s="238" t="s">
        <v>984</v>
      </c>
      <c r="G973" s="236"/>
      <c r="H973" s="239">
        <v>6.7400000000000002</v>
      </c>
      <c r="I973" s="240"/>
      <c r="J973" s="236"/>
      <c r="K973" s="236"/>
      <c r="L973" s="241"/>
      <c r="M973" s="242"/>
      <c r="N973" s="243"/>
      <c r="O973" s="243"/>
      <c r="P973" s="243"/>
      <c r="Q973" s="243"/>
      <c r="R973" s="243"/>
      <c r="S973" s="243"/>
      <c r="T973" s="244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45" t="s">
        <v>156</v>
      </c>
      <c r="AU973" s="245" t="s">
        <v>83</v>
      </c>
      <c r="AV973" s="14" t="s">
        <v>83</v>
      </c>
      <c r="AW973" s="14" t="s">
        <v>35</v>
      </c>
      <c r="AX973" s="14" t="s">
        <v>81</v>
      </c>
      <c r="AY973" s="245" t="s">
        <v>143</v>
      </c>
    </row>
    <row r="974" s="2" customFormat="1" ht="16.5" customHeight="1">
      <c r="A974" s="39"/>
      <c r="B974" s="40"/>
      <c r="C974" s="257" t="s">
        <v>985</v>
      </c>
      <c r="D974" s="257" t="s">
        <v>468</v>
      </c>
      <c r="E974" s="258" t="s">
        <v>986</v>
      </c>
      <c r="F974" s="259" t="s">
        <v>987</v>
      </c>
      <c r="G974" s="260" t="s">
        <v>630</v>
      </c>
      <c r="H974" s="261">
        <v>7.5</v>
      </c>
      <c r="I974" s="262"/>
      <c r="J974" s="263">
        <f>ROUND(I974*H974,2)</f>
        <v>0</v>
      </c>
      <c r="K974" s="259" t="s">
        <v>149</v>
      </c>
      <c r="L974" s="264"/>
      <c r="M974" s="265" t="s">
        <v>19</v>
      </c>
      <c r="N974" s="266" t="s">
        <v>44</v>
      </c>
      <c r="O974" s="85"/>
      <c r="P974" s="214">
        <f>O974*H974</f>
        <v>0</v>
      </c>
      <c r="Q974" s="214">
        <v>0.59999999999999998</v>
      </c>
      <c r="R974" s="214">
        <f>Q974*H974</f>
        <v>4.5</v>
      </c>
      <c r="S974" s="214">
        <v>0</v>
      </c>
      <c r="T974" s="215">
        <f>S974*H974</f>
        <v>0</v>
      </c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R974" s="216" t="s">
        <v>210</v>
      </c>
      <c r="AT974" s="216" t="s">
        <v>468</v>
      </c>
      <c r="AU974" s="216" t="s">
        <v>83</v>
      </c>
      <c r="AY974" s="18" t="s">
        <v>143</v>
      </c>
      <c r="BE974" s="217">
        <f>IF(N974="základní",J974,0)</f>
        <v>0</v>
      </c>
      <c r="BF974" s="217">
        <f>IF(N974="snížená",J974,0)</f>
        <v>0</v>
      </c>
      <c r="BG974" s="217">
        <f>IF(N974="zákl. přenesená",J974,0)</f>
        <v>0</v>
      </c>
      <c r="BH974" s="217">
        <f>IF(N974="sníž. přenesená",J974,0)</f>
        <v>0</v>
      </c>
      <c r="BI974" s="217">
        <f>IF(N974="nulová",J974,0)</f>
        <v>0</v>
      </c>
      <c r="BJ974" s="18" t="s">
        <v>81</v>
      </c>
      <c r="BK974" s="217">
        <f>ROUND(I974*H974,2)</f>
        <v>0</v>
      </c>
      <c r="BL974" s="18" t="s">
        <v>150</v>
      </c>
      <c r="BM974" s="216" t="s">
        <v>988</v>
      </c>
    </row>
    <row r="975" s="2" customFormat="1">
      <c r="A975" s="39"/>
      <c r="B975" s="40"/>
      <c r="C975" s="41"/>
      <c r="D975" s="218" t="s">
        <v>152</v>
      </c>
      <c r="E975" s="41"/>
      <c r="F975" s="219" t="s">
        <v>987</v>
      </c>
      <c r="G975" s="41"/>
      <c r="H975" s="41"/>
      <c r="I975" s="220"/>
      <c r="J975" s="41"/>
      <c r="K975" s="41"/>
      <c r="L975" s="45"/>
      <c r="M975" s="221"/>
      <c r="N975" s="222"/>
      <c r="O975" s="85"/>
      <c r="P975" s="85"/>
      <c r="Q975" s="85"/>
      <c r="R975" s="85"/>
      <c r="S975" s="85"/>
      <c r="T975" s="86"/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T975" s="18" t="s">
        <v>152</v>
      </c>
      <c r="AU975" s="18" t="s">
        <v>83</v>
      </c>
    </row>
    <row r="976" s="13" customFormat="1">
      <c r="A976" s="13"/>
      <c r="B976" s="225"/>
      <c r="C976" s="226"/>
      <c r="D976" s="218" t="s">
        <v>156</v>
      </c>
      <c r="E976" s="227" t="s">
        <v>19</v>
      </c>
      <c r="F976" s="228" t="s">
        <v>983</v>
      </c>
      <c r="G976" s="226"/>
      <c r="H976" s="227" t="s">
        <v>19</v>
      </c>
      <c r="I976" s="229"/>
      <c r="J976" s="226"/>
      <c r="K976" s="226"/>
      <c r="L976" s="230"/>
      <c r="M976" s="231"/>
      <c r="N976" s="232"/>
      <c r="O976" s="232"/>
      <c r="P976" s="232"/>
      <c r="Q976" s="232"/>
      <c r="R976" s="232"/>
      <c r="S976" s="232"/>
      <c r="T976" s="233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34" t="s">
        <v>156</v>
      </c>
      <c r="AU976" s="234" t="s">
        <v>83</v>
      </c>
      <c r="AV976" s="13" t="s">
        <v>81</v>
      </c>
      <c r="AW976" s="13" t="s">
        <v>35</v>
      </c>
      <c r="AX976" s="13" t="s">
        <v>73</v>
      </c>
      <c r="AY976" s="234" t="s">
        <v>143</v>
      </c>
    </row>
    <row r="977" s="13" customFormat="1">
      <c r="A977" s="13"/>
      <c r="B977" s="225"/>
      <c r="C977" s="226"/>
      <c r="D977" s="218" t="s">
        <v>156</v>
      </c>
      <c r="E977" s="227" t="s">
        <v>19</v>
      </c>
      <c r="F977" s="228" t="s">
        <v>322</v>
      </c>
      <c r="G977" s="226"/>
      <c r="H977" s="227" t="s">
        <v>19</v>
      </c>
      <c r="I977" s="229"/>
      <c r="J977" s="226"/>
      <c r="K977" s="226"/>
      <c r="L977" s="230"/>
      <c r="M977" s="231"/>
      <c r="N977" s="232"/>
      <c r="O977" s="232"/>
      <c r="P977" s="232"/>
      <c r="Q977" s="232"/>
      <c r="R977" s="232"/>
      <c r="S977" s="232"/>
      <c r="T977" s="233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34" t="s">
        <v>156</v>
      </c>
      <c r="AU977" s="234" t="s">
        <v>83</v>
      </c>
      <c r="AV977" s="13" t="s">
        <v>81</v>
      </c>
      <c r="AW977" s="13" t="s">
        <v>35</v>
      </c>
      <c r="AX977" s="13" t="s">
        <v>73</v>
      </c>
      <c r="AY977" s="234" t="s">
        <v>143</v>
      </c>
    </row>
    <row r="978" s="14" customFormat="1">
      <c r="A978" s="14"/>
      <c r="B978" s="235"/>
      <c r="C978" s="236"/>
      <c r="D978" s="218" t="s">
        <v>156</v>
      </c>
      <c r="E978" s="237" t="s">
        <v>19</v>
      </c>
      <c r="F978" s="238" t="s">
        <v>971</v>
      </c>
      <c r="G978" s="236"/>
      <c r="H978" s="239">
        <v>7.5</v>
      </c>
      <c r="I978" s="240"/>
      <c r="J978" s="236"/>
      <c r="K978" s="236"/>
      <c r="L978" s="241"/>
      <c r="M978" s="242"/>
      <c r="N978" s="243"/>
      <c r="O978" s="243"/>
      <c r="P978" s="243"/>
      <c r="Q978" s="243"/>
      <c r="R978" s="243"/>
      <c r="S978" s="243"/>
      <c r="T978" s="244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45" t="s">
        <v>156</v>
      </c>
      <c r="AU978" s="245" t="s">
        <v>83</v>
      </c>
      <c r="AV978" s="14" t="s">
        <v>83</v>
      </c>
      <c r="AW978" s="14" t="s">
        <v>35</v>
      </c>
      <c r="AX978" s="14" t="s">
        <v>81</v>
      </c>
      <c r="AY978" s="245" t="s">
        <v>143</v>
      </c>
    </row>
    <row r="979" s="2" customFormat="1" ht="16.5" customHeight="1">
      <c r="A979" s="39"/>
      <c r="B979" s="40"/>
      <c r="C979" s="205" t="s">
        <v>989</v>
      </c>
      <c r="D979" s="205" t="s">
        <v>145</v>
      </c>
      <c r="E979" s="206" t="s">
        <v>990</v>
      </c>
      <c r="F979" s="207" t="s">
        <v>991</v>
      </c>
      <c r="G979" s="208" t="s">
        <v>630</v>
      </c>
      <c r="H979" s="209">
        <v>4.0700000000000003</v>
      </c>
      <c r="I979" s="210"/>
      <c r="J979" s="211">
        <f>ROUND(I979*H979,2)</f>
        <v>0</v>
      </c>
      <c r="K979" s="207" t="s">
        <v>149</v>
      </c>
      <c r="L979" s="45"/>
      <c r="M979" s="212" t="s">
        <v>19</v>
      </c>
      <c r="N979" s="213" t="s">
        <v>44</v>
      </c>
      <c r="O979" s="85"/>
      <c r="P979" s="214">
        <f>O979*H979</f>
        <v>0</v>
      </c>
      <c r="Q979" s="214">
        <v>1.43876</v>
      </c>
      <c r="R979" s="214">
        <f>Q979*H979</f>
        <v>5.8557532000000005</v>
      </c>
      <c r="S979" s="214">
        <v>0</v>
      </c>
      <c r="T979" s="215">
        <f>S979*H979</f>
        <v>0</v>
      </c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R979" s="216" t="s">
        <v>150</v>
      </c>
      <c r="AT979" s="216" t="s">
        <v>145</v>
      </c>
      <c r="AU979" s="216" t="s">
        <v>83</v>
      </c>
      <c r="AY979" s="18" t="s">
        <v>143</v>
      </c>
      <c r="BE979" s="217">
        <f>IF(N979="základní",J979,0)</f>
        <v>0</v>
      </c>
      <c r="BF979" s="217">
        <f>IF(N979="snížená",J979,0)</f>
        <v>0</v>
      </c>
      <c r="BG979" s="217">
        <f>IF(N979="zákl. přenesená",J979,0)</f>
        <v>0</v>
      </c>
      <c r="BH979" s="217">
        <f>IF(N979="sníž. přenesená",J979,0)</f>
        <v>0</v>
      </c>
      <c r="BI979" s="217">
        <f>IF(N979="nulová",J979,0)</f>
        <v>0</v>
      </c>
      <c r="BJ979" s="18" t="s">
        <v>81</v>
      </c>
      <c r="BK979" s="217">
        <f>ROUND(I979*H979,2)</f>
        <v>0</v>
      </c>
      <c r="BL979" s="18" t="s">
        <v>150</v>
      </c>
      <c r="BM979" s="216" t="s">
        <v>992</v>
      </c>
    </row>
    <row r="980" s="2" customFormat="1">
      <c r="A980" s="39"/>
      <c r="B980" s="40"/>
      <c r="C980" s="41"/>
      <c r="D980" s="218" t="s">
        <v>152</v>
      </c>
      <c r="E980" s="41"/>
      <c r="F980" s="219" t="s">
        <v>993</v>
      </c>
      <c r="G980" s="41"/>
      <c r="H980" s="41"/>
      <c r="I980" s="220"/>
      <c r="J980" s="41"/>
      <c r="K980" s="41"/>
      <c r="L980" s="45"/>
      <c r="M980" s="221"/>
      <c r="N980" s="222"/>
      <c r="O980" s="85"/>
      <c r="P980" s="85"/>
      <c r="Q980" s="85"/>
      <c r="R980" s="85"/>
      <c r="S980" s="85"/>
      <c r="T980" s="86"/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T980" s="18" t="s">
        <v>152</v>
      </c>
      <c r="AU980" s="18" t="s">
        <v>83</v>
      </c>
    </row>
    <row r="981" s="2" customFormat="1">
      <c r="A981" s="39"/>
      <c r="B981" s="40"/>
      <c r="C981" s="41"/>
      <c r="D981" s="223" t="s">
        <v>154</v>
      </c>
      <c r="E981" s="41"/>
      <c r="F981" s="224" t="s">
        <v>994</v>
      </c>
      <c r="G981" s="41"/>
      <c r="H981" s="41"/>
      <c r="I981" s="220"/>
      <c r="J981" s="41"/>
      <c r="K981" s="41"/>
      <c r="L981" s="45"/>
      <c r="M981" s="221"/>
      <c r="N981" s="222"/>
      <c r="O981" s="85"/>
      <c r="P981" s="85"/>
      <c r="Q981" s="85"/>
      <c r="R981" s="85"/>
      <c r="S981" s="85"/>
      <c r="T981" s="86"/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T981" s="18" t="s">
        <v>154</v>
      </c>
      <c r="AU981" s="18" t="s">
        <v>83</v>
      </c>
    </row>
    <row r="982" s="13" customFormat="1">
      <c r="A982" s="13"/>
      <c r="B982" s="225"/>
      <c r="C982" s="226"/>
      <c r="D982" s="218" t="s">
        <v>156</v>
      </c>
      <c r="E982" s="227" t="s">
        <v>19</v>
      </c>
      <c r="F982" s="228" t="s">
        <v>995</v>
      </c>
      <c r="G982" s="226"/>
      <c r="H982" s="227" t="s">
        <v>19</v>
      </c>
      <c r="I982" s="229"/>
      <c r="J982" s="226"/>
      <c r="K982" s="226"/>
      <c r="L982" s="230"/>
      <c r="M982" s="231"/>
      <c r="N982" s="232"/>
      <c r="O982" s="232"/>
      <c r="P982" s="232"/>
      <c r="Q982" s="232"/>
      <c r="R982" s="232"/>
      <c r="S982" s="232"/>
      <c r="T982" s="233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34" t="s">
        <v>156</v>
      </c>
      <c r="AU982" s="234" t="s">
        <v>83</v>
      </c>
      <c r="AV982" s="13" t="s">
        <v>81</v>
      </c>
      <c r="AW982" s="13" t="s">
        <v>35</v>
      </c>
      <c r="AX982" s="13" t="s">
        <v>73</v>
      </c>
      <c r="AY982" s="234" t="s">
        <v>143</v>
      </c>
    </row>
    <row r="983" s="13" customFormat="1">
      <c r="A983" s="13"/>
      <c r="B983" s="225"/>
      <c r="C983" s="226"/>
      <c r="D983" s="218" t="s">
        <v>156</v>
      </c>
      <c r="E983" s="227" t="s">
        <v>19</v>
      </c>
      <c r="F983" s="228" t="s">
        <v>324</v>
      </c>
      <c r="G983" s="226"/>
      <c r="H983" s="227" t="s">
        <v>19</v>
      </c>
      <c r="I983" s="229"/>
      <c r="J983" s="226"/>
      <c r="K983" s="226"/>
      <c r="L983" s="230"/>
      <c r="M983" s="231"/>
      <c r="N983" s="232"/>
      <c r="O983" s="232"/>
      <c r="P983" s="232"/>
      <c r="Q983" s="232"/>
      <c r="R983" s="232"/>
      <c r="S983" s="232"/>
      <c r="T983" s="233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34" t="s">
        <v>156</v>
      </c>
      <c r="AU983" s="234" t="s">
        <v>83</v>
      </c>
      <c r="AV983" s="13" t="s">
        <v>81</v>
      </c>
      <c r="AW983" s="13" t="s">
        <v>35</v>
      </c>
      <c r="AX983" s="13" t="s">
        <v>73</v>
      </c>
      <c r="AY983" s="234" t="s">
        <v>143</v>
      </c>
    </row>
    <row r="984" s="14" customFormat="1">
      <c r="A984" s="14"/>
      <c r="B984" s="235"/>
      <c r="C984" s="236"/>
      <c r="D984" s="218" t="s">
        <v>156</v>
      </c>
      <c r="E984" s="237" t="s">
        <v>19</v>
      </c>
      <c r="F984" s="238" t="s">
        <v>996</v>
      </c>
      <c r="G984" s="236"/>
      <c r="H984" s="239">
        <v>4.0700000000000003</v>
      </c>
      <c r="I984" s="240"/>
      <c r="J984" s="236"/>
      <c r="K984" s="236"/>
      <c r="L984" s="241"/>
      <c r="M984" s="242"/>
      <c r="N984" s="243"/>
      <c r="O984" s="243"/>
      <c r="P984" s="243"/>
      <c r="Q984" s="243"/>
      <c r="R984" s="243"/>
      <c r="S984" s="243"/>
      <c r="T984" s="244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45" t="s">
        <v>156</v>
      </c>
      <c r="AU984" s="245" t="s">
        <v>83</v>
      </c>
      <c r="AV984" s="14" t="s">
        <v>83</v>
      </c>
      <c r="AW984" s="14" t="s">
        <v>35</v>
      </c>
      <c r="AX984" s="14" t="s">
        <v>81</v>
      </c>
      <c r="AY984" s="245" t="s">
        <v>143</v>
      </c>
    </row>
    <row r="985" s="2" customFormat="1" ht="16.5" customHeight="1">
      <c r="A985" s="39"/>
      <c r="B985" s="40"/>
      <c r="C985" s="257" t="s">
        <v>997</v>
      </c>
      <c r="D985" s="257" t="s">
        <v>468</v>
      </c>
      <c r="E985" s="258" t="s">
        <v>998</v>
      </c>
      <c r="F985" s="259" t="s">
        <v>999</v>
      </c>
      <c r="G985" s="260" t="s">
        <v>630</v>
      </c>
      <c r="H985" s="261">
        <v>5</v>
      </c>
      <c r="I985" s="262"/>
      <c r="J985" s="263">
        <f>ROUND(I985*H985,2)</f>
        <v>0</v>
      </c>
      <c r="K985" s="259" t="s">
        <v>149</v>
      </c>
      <c r="L985" s="264"/>
      <c r="M985" s="265" t="s">
        <v>19</v>
      </c>
      <c r="N985" s="266" t="s">
        <v>44</v>
      </c>
      <c r="O985" s="85"/>
      <c r="P985" s="214">
        <f>O985*H985</f>
        <v>0</v>
      </c>
      <c r="Q985" s="214">
        <v>0.97999999999999998</v>
      </c>
      <c r="R985" s="214">
        <f>Q985*H985</f>
        <v>4.9000000000000004</v>
      </c>
      <c r="S985" s="214">
        <v>0</v>
      </c>
      <c r="T985" s="215">
        <f>S985*H985</f>
        <v>0</v>
      </c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R985" s="216" t="s">
        <v>210</v>
      </c>
      <c r="AT985" s="216" t="s">
        <v>468</v>
      </c>
      <c r="AU985" s="216" t="s">
        <v>83</v>
      </c>
      <c r="AY985" s="18" t="s">
        <v>143</v>
      </c>
      <c r="BE985" s="217">
        <f>IF(N985="základní",J985,0)</f>
        <v>0</v>
      </c>
      <c r="BF985" s="217">
        <f>IF(N985="snížená",J985,0)</f>
        <v>0</v>
      </c>
      <c r="BG985" s="217">
        <f>IF(N985="zákl. přenesená",J985,0)</f>
        <v>0</v>
      </c>
      <c r="BH985" s="217">
        <f>IF(N985="sníž. přenesená",J985,0)</f>
        <v>0</v>
      </c>
      <c r="BI985" s="217">
        <f>IF(N985="nulová",J985,0)</f>
        <v>0</v>
      </c>
      <c r="BJ985" s="18" t="s">
        <v>81</v>
      </c>
      <c r="BK985" s="217">
        <f>ROUND(I985*H985,2)</f>
        <v>0</v>
      </c>
      <c r="BL985" s="18" t="s">
        <v>150</v>
      </c>
      <c r="BM985" s="216" t="s">
        <v>1000</v>
      </c>
    </row>
    <row r="986" s="2" customFormat="1">
      <c r="A986" s="39"/>
      <c r="B986" s="40"/>
      <c r="C986" s="41"/>
      <c r="D986" s="218" t="s">
        <v>152</v>
      </c>
      <c r="E986" s="41"/>
      <c r="F986" s="219" t="s">
        <v>999</v>
      </c>
      <c r="G986" s="41"/>
      <c r="H986" s="41"/>
      <c r="I986" s="220"/>
      <c r="J986" s="41"/>
      <c r="K986" s="41"/>
      <c r="L986" s="45"/>
      <c r="M986" s="221"/>
      <c r="N986" s="222"/>
      <c r="O986" s="85"/>
      <c r="P986" s="85"/>
      <c r="Q986" s="85"/>
      <c r="R986" s="85"/>
      <c r="S986" s="85"/>
      <c r="T986" s="86"/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T986" s="18" t="s">
        <v>152</v>
      </c>
      <c r="AU986" s="18" t="s">
        <v>83</v>
      </c>
    </row>
    <row r="987" s="13" customFormat="1">
      <c r="A987" s="13"/>
      <c r="B987" s="225"/>
      <c r="C987" s="226"/>
      <c r="D987" s="218" t="s">
        <v>156</v>
      </c>
      <c r="E987" s="227" t="s">
        <v>19</v>
      </c>
      <c r="F987" s="228" t="s">
        <v>995</v>
      </c>
      <c r="G987" s="226"/>
      <c r="H987" s="227" t="s">
        <v>19</v>
      </c>
      <c r="I987" s="229"/>
      <c r="J987" s="226"/>
      <c r="K987" s="226"/>
      <c r="L987" s="230"/>
      <c r="M987" s="231"/>
      <c r="N987" s="232"/>
      <c r="O987" s="232"/>
      <c r="P987" s="232"/>
      <c r="Q987" s="232"/>
      <c r="R987" s="232"/>
      <c r="S987" s="232"/>
      <c r="T987" s="233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34" t="s">
        <v>156</v>
      </c>
      <c r="AU987" s="234" t="s">
        <v>83</v>
      </c>
      <c r="AV987" s="13" t="s">
        <v>81</v>
      </c>
      <c r="AW987" s="13" t="s">
        <v>35</v>
      </c>
      <c r="AX987" s="13" t="s">
        <v>73</v>
      </c>
      <c r="AY987" s="234" t="s">
        <v>143</v>
      </c>
    </row>
    <row r="988" s="13" customFormat="1">
      <c r="A988" s="13"/>
      <c r="B988" s="225"/>
      <c r="C988" s="226"/>
      <c r="D988" s="218" t="s">
        <v>156</v>
      </c>
      <c r="E988" s="227" t="s">
        <v>19</v>
      </c>
      <c r="F988" s="228" t="s">
        <v>324</v>
      </c>
      <c r="G988" s="226"/>
      <c r="H988" s="227" t="s">
        <v>19</v>
      </c>
      <c r="I988" s="229"/>
      <c r="J988" s="226"/>
      <c r="K988" s="226"/>
      <c r="L988" s="230"/>
      <c r="M988" s="231"/>
      <c r="N988" s="232"/>
      <c r="O988" s="232"/>
      <c r="P988" s="232"/>
      <c r="Q988" s="232"/>
      <c r="R988" s="232"/>
      <c r="S988" s="232"/>
      <c r="T988" s="233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34" t="s">
        <v>156</v>
      </c>
      <c r="AU988" s="234" t="s">
        <v>83</v>
      </c>
      <c r="AV988" s="13" t="s">
        <v>81</v>
      </c>
      <c r="AW988" s="13" t="s">
        <v>35</v>
      </c>
      <c r="AX988" s="13" t="s">
        <v>73</v>
      </c>
      <c r="AY988" s="234" t="s">
        <v>143</v>
      </c>
    </row>
    <row r="989" s="14" customFormat="1">
      <c r="A989" s="14"/>
      <c r="B989" s="235"/>
      <c r="C989" s="236"/>
      <c r="D989" s="218" t="s">
        <v>156</v>
      </c>
      <c r="E989" s="237" t="s">
        <v>19</v>
      </c>
      <c r="F989" s="238" t="s">
        <v>970</v>
      </c>
      <c r="G989" s="236"/>
      <c r="H989" s="239">
        <v>5</v>
      </c>
      <c r="I989" s="240"/>
      <c r="J989" s="236"/>
      <c r="K989" s="236"/>
      <c r="L989" s="241"/>
      <c r="M989" s="242"/>
      <c r="N989" s="243"/>
      <c r="O989" s="243"/>
      <c r="P989" s="243"/>
      <c r="Q989" s="243"/>
      <c r="R989" s="243"/>
      <c r="S989" s="243"/>
      <c r="T989" s="244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45" t="s">
        <v>156</v>
      </c>
      <c r="AU989" s="245" t="s">
        <v>83</v>
      </c>
      <c r="AV989" s="14" t="s">
        <v>83</v>
      </c>
      <c r="AW989" s="14" t="s">
        <v>35</v>
      </c>
      <c r="AX989" s="14" t="s">
        <v>81</v>
      </c>
      <c r="AY989" s="245" t="s">
        <v>143</v>
      </c>
    </row>
    <row r="990" s="2" customFormat="1" ht="16.5" customHeight="1">
      <c r="A990" s="39"/>
      <c r="B990" s="40"/>
      <c r="C990" s="205" t="s">
        <v>1001</v>
      </c>
      <c r="D990" s="205" t="s">
        <v>145</v>
      </c>
      <c r="E990" s="206" t="s">
        <v>1002</v>
      </c>
      <c r="F990" s="207" t="s">
        <v>1003</v>
      </c>
      <c r="G990" s="208" t="s">
        <v>630</v>
      </c>
      <c r="H990" s="209">
        <v>4.4749999999999996</v>
      </c>
      <c r="I990" s="210"/>
      <c r="J990" s="211">
        <f>ROUND(I990*H990,2)</f>
        <v>0</v>
      </c>
      <c r="K990" s="207" t="s">
        <v>149</v>
      </c>
      <c r="L990" s="45"/>
      <c r="M990" s="212" t="s">
        <v>19</v>
      </c>
      <c r="N990" s="213" t="s">
        <v>44</v>
      </c>
      <c r="O990" s="85"/>
      <c r="P990" s="214">
        <f>O990*H990</f>
        <v>0</v>
      </c>
      <c r="Q990" s="214">
        <v>1.0456099999999999</v>
      </c>
      <c r="R990" s="214">
        <f>Q990*H990</f>
        <v>4.6791047499999996</v>
      </c>
      <c r="S990" s="214">
        <v>0</v>
      </c>
      <c r="T990" s="215">
        <f>S990*H990</f>
        <v>0</v>
      </c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R990" s="216" t="s">
        <v>150</v>
      </c>
      <c r="AT990" s="216" t="s">
        <v>145</v>
      </c>
      <c r="AU990" s="216" t="s">
        <v>83</v>
      </c>
      <c r="AY990" s="18" t="s">
        <v>143</v>
      </c>
      <c r="BE990" s="217">
        <f>IF(N990="základní",J990,0)</f>
        <v>0</v>
      </c>
      <c r="BF990" s="217">
        <f>IF(N990="snížená",J990,0)</f>
        <v>0</v>
      </c>
      <c r="BG990" s="217">
        <f>IF(N990="zákl. přenesená",J990,0)</f>
        <v>0</v>
      </c>
      <c r="BH990" s="217">
        <f>IF(N990="sníž. přenesená",J990,0)</f>
        <v>0</v>
      </c>
      <c r="BI990" s="217">
        <f>IF(N990="nulová",J990,0)</f>
        <v>0</v>
      </c>
      <c r="BJ990" s="18" t="s">
        <v>81</v>
      </c>
      <c r="BK990" s="217">
        <f>ROUND(I990*H990,2)</f>
        <v>0</v>
      </c>
      <c r="BL990" s="18" t="s">
        <v>150</v>
      </c>
      <c r="BM990" s="216" t="s">
        <v>1004</v>
      </c>
    </row>
    <row r="991" s="2" customFormat="1">
      <c r="A991" s="39"/>
      <c r="B991" s="40"/>
      <c r="C991" s="41"/>
      <c r="D991" s="218" t="s">
        <v>152</v>
      </c>
      <c r="E991" s="41"/>
      <c r="F991" s="219" t="s">
        <v>1005</v>
      </c>
      <c r="G991" s="41"/>
      <c r="H991" s="41"/>
      <c r="I991" s="220"/>
      <c r="J991" s="41"/>
      <c r="K991" s="41"/>
      <c r="L991" s="45"/>
      <c r="M991" s="221"/>
      <c r="N991" s="222"/>
      <c r="O991" s="85"/>
      <c r="P991" s="85"/>
      <c r="Q991" s="85"/>
      <c r="R991" s="85"/>
      <c r="S991" s="85"/>
      <c r="T991" s="86"/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T991" s="18" t="s">
        <v>152</v>
      </c>
      <c r="AU991" s="18" t="s">
        <v>83</v>
      </c>
    </row>
    <row r="992" s="2" customFormat="1">
      <c r="A992" s="39"/>
      <c r="B992" s="40"/>
      <c r="C992" s="41"/>
      <c r="D992" s="223" t="s">
        <v>154</v>
      </c>
      <c r="E992" s="41"/>
      <c r="F992" s="224" t="s">
        <v>1006</v>
      </c>
      <c r="G992" s="41"/>
      <c r="H992" s="41"/>
      <c r="I992" s="220"/>
      <c r="J992" s="41"/>
      <c r="K992" s="41"/>
      <c r="L992" s="45"/>
      <c r="M992" s="221"/>
      <c r="N992" s="222"/>
      <c r="O992" s="85"/>
      <c r="P992" s="85"/>
      <c r="Q992" s="85"/>
      <c r="R992" s="85"/>
      <c r="S992" s="85"/>
      <c r="T992" s="86"/>
      <c r="U992" s="39"/>
      <c r="V992" s="39"/>
      <c r="W992" s="39"/>
      <c r="X992" s="39"/>
      <c r="Y992" s="39"/>
      <c r="Z992" s="39"/>
      <c r="AA992" s="39"/>
      <c r="AB992" s="39"/>
      <c r="AC992" s="39"/>
      <c r="AD992" s="39"/>
      <c r="AE992" s="39"/>
      <c r="AT992" s="18" t="s">
        <v>154</v>
      </c>
      <c r="AU992" s="18" t="s">
        <v>83</v>
      </c>
    </row>
    <row r="993" s="13" customFormat="1">
      <c r="A993" s="13"/>
      <c r="B993" s="225"/>
      <c r="C993" s="226"/>
      <c r="D993" s="218" t="s">
        <v>156</v>
      </c>
      <c r="E993" s="227" t="s">
        <v>19</v>
      </c>
      <c r="F993" s="228" t="s">
        <v>897</v>
      </c>
      <c r="G993" s="226"/>
      <c r="H993" s="227" t="s">
        <v>19</v>
      </c>
      <c r="I993" s="229"/>
      <c r="J993" s="226"/>
      <c r="K993" s="226"/>
      <c r="L993" s="230"/>
      <c r="M993" s="231"/>
      <c r="N993" s="232"/>
      <c r="O993" s="232"/>
      <c r="P993" s="232"/>
      <c r="Q993" s="232"/>
      <c r="R993" s="232"/>
      <c r="S993" s="232"/>
      <c r="T993" s="233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34" t="s">
        <v>156</v>
      </c>
      <c r="AU993" s="234" t="s">
        <v>83</v>
      </c>
      <c r="AV993" s="13" t="s">
        <v>81</v>
      </c>
      <c r="AW993" s="13" t="s">
        <v>35</v>
      </c>
      <c r="AX993" s="13" t="s">
        <v>73</v>
      </c>
      <c r="AY993" s="234" t="s">
        <v>143</v>
      </c>
    </row>
    <row r="994" s="13" customFormat="1">
      <c r="A994" s="13"/>
      <c r="B994" s="225"/>
      <c r="C994" s="226"/>
      <c r="D994" s="218" t="s">
        <v>156</v>
      </c>
      <c r="E994" s="227" t="s">
        <v>19</v>
      </c>
      <c r="F994" s="228" t="s">
        <v>325</v>
      </c>
      <c r="G994" s="226"/>
      <c r="H994" s="227" t="s">
        <v>19</v>
      </c>
      <c r="I994" s="229"/>
      <c r="J994" s="226"/>
      <c r="K994" s="226"/>
      <c r="L994" s="230"/>
      <c r="M994" s="231"/>
      <c r="N994" s="232"/>
      <c r="O994" s="232"/>
      <c r="P994" s="232"/>
      <c r="Q994" s="232"/>
      <c r="R994" s="232"/>
      <c r="S994" s="232"/>
      <c r="T994" s="233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34" t="s">
        <v>156</v>
      </c>
      <c r="AU994" s="234" t="s">
        <v>83</v>
      </c>
      <c r="AV994" s="13" t="s">
        <v>81</v>
      </c>
      <c r="AW994" s="13" t="s">
        <v>35</v>
      </c>
      <c r="AX994" s="13" t="s">
        <v>73</v>
      </c>
      <c r="AY994" s="234" t="s">
        <v>143</v>
      </c>
    </row>
    <row r="995" s="14" customFormat="1">
      <c r="A995" s="14"/>
      <c r="B995" s="235"/>
      <c r="C995" s="236"/>
      <c r="D995" s="218" t="s">
        <v>156</v>
      </c>
      <c r="E995" s="237" t="s">
        <v>19</v>
      </c>
      <c r="F995" s="238" t="s">
        <v>1007</v>
      </c>
      <c r="G995" s="236"/>
      <c r="H995" s="239">
        <v>4.4749999999999996</v>
      </c>
      <c r="I995" s="240"/>
      <c r="J995" s="236"/>
      <c r="K995" s="236"/>
      <c r="L995" s="241"/>
      <c r="M995" s="242"/>
      <c r="N995" s="243"/>
      <c r="O995" s="243"/>
      <c r="P995" s="243"/>
      <c r="Q995" s="243"/>
      <c r="R995" s="243"/>
      <c r="S995" s="243"/>
      <c r="T995" s="244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45" t="s">
        <v>156</v>
      </c>
      <c r="AU995" s="245" t="s">
        <v>83</v>
      </c>
      <c r="AV995" s="14" t="s">
        <v>83</v>
      </c>
      <c r="AW995" s="14" t="s">
        <v>35</v>
      </c>
      <c r="AX995" s="14" t="s">
        <v>81</v>
      </c>
      <c r="AY995" s="245" t="s">
        <v>143</v>
      </c>
    </row>
    <row r="996" s="2" customFormat="1" ht="16.5" customHeight="1">
      <c r="A996" s="39"/>
      <c r="B996" s="40"/>
      <c r="C996" s="257" t="s">
        <v>1008</v>
      </c>
      <c r="D996" s="257" t="s">
        <v>468</v>
      </c>
      <c r="E996" s="258" t="s">
        <v>1009</v>
      </c>
      <c r="F996" s="259" t="s">
        <v>1010</v>
      </c>
      <c r="G996" s="260" t="s">
        <v>630</v>
      </c>
      <c r="H996" s="261">
        <v>5</v>
      </c>
      <c r="I996" s="262"/>
      <c r="J996" s="263">
        <f>ROUND(I996*H996,2)</f>
        <v>0</v>
      </c>
      <c r="K996" s="259" t="s">
        <v>149</v>
      </c>
      <c r="L996" s="264"/>
      <c r="M996" s="265" t="s">
        <v>19</v>
      </c>
      <c r="N996" s="266" t="s">
        <v>44</v>
      </c>
      <c r="O996" s="85"/>
      <c r="P996" s="214">
        <f>O996*H996</f>
        <v>0</v>
      </c>
      <c r="Q996" s="214">
        <v>0.025600000000000001</v>
      </c>
      <c r="R996" s="214">
        <f>Q996*H996</f>
        <v>0.128</v>
      </c>
      <c r="S996" s="214">
        <v>0</v>
      </c>
      <c r="T996" s="215">
        <f>S996*H996</f>
        <v>0</v>
      </c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R996" s="216" t="s">
        <v>210</v>
      </c>
      <c r="AT996" s="216" t="s">
        <v>468</v>
      </c>
      <c r="AU996" s="216" t="s">
        <v>83</v>
      </c>
      <c r="AY996" s="18" t="s">
        <v>143</v>
      </c>
      <c r="BE996" s="217">
        <f>IF(N996="základní",J996,0)</f>
        <v>0</v>
      </c>
      <c r="BF996" s="217">
        <f>IF(N996="snížená",J996,0)</f>
        <v>0</v>
      </c>
      <c r="BG996" s="217">
        <f>IF(N996="zákl. přenesená",J996,0)</f>
        <v>0</v>
      </c>
      <c r="BH996" s="217">
        <f>IF(N996="sníž. přenesená",J996,0)</f>
        <v>0</v>
      </c>
      <c r="BI996" s="217">
        <f>IF(N996="nulová",J996,0)</f>
        <v>0</v>
      </c>
      <c r="BJ996" s="18" t="s">
        <v>81</v>
      </c>
      <c r="BK996" s="217">
        <f>ROUND(I996*H996,2)</f>
        <v>0</v>
      </c>
      <c r="BL996" s="18" t="s">
        <v>150</v>
      </c>
      <c r="BM996" s="216" t="s">
        <v>1011</v>
      </c>
    </row>
    <row r="997" s="2" customFormat="1">
      <c r="A997" s="39"/>
      <c r="B997" s="40"/>
      <c r="C997" s="41"/>
      <c r="D997" s="218" t="s">
        <v>152</v>
      </c>
      <c r="E997" s="41"/>
      <c r="F997" s="219" t="s">
        <v>1010</v>
      </c>
      <c r="G997" s="41"/>
      <c r="H997" s="41"/>
      <c r="I997" s="220"/>
      <c r="J997" s="41"/>
      <c r="K997" s="41"/>
      <c r="L997" s="45"/>
      <c r="M997" s="221"/>
      <c r="N997" s="222"/>
      <c r="O997" s="85"/>
      <c r="P997" s="85"/>
      <c r="Q997" s="85"/>
      <c r="R997" s="85"/>
      <c r="S997" s="85"/>
      <c r="T997" s="86"/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T997" s="18" t="s">
        <v>152</v>
      </c>
      <c r="AU997" s="18" t="s">
        <v>83</v>
      </c>
    </row>
    <row r="998" s="13" customFormat="1">
      <c r="A998" s="13"/>
      <c r="B998" s="225"/>
      <c r="C998" s="226"/>
      <c r="D998" s="218" t="s">
        <v>156</v>
      </c>
      <c r="E998" s="227" t="s">
        <v>19</v>
      </c>
      <c r="F998" s="228" t="s">
        <v>897</v>
      </c>
      <c r="G998" s="226"/>
      <c r="H998" s="227" t="s">
        <v>19</v>
      </c>
      <c r="I998" s="229"/>
      <c r="J998" s="226"/>
      <c r="K998" s="226"/>
      <c r="L998" s="230"/>
      <c r="M998" s="231"/>
      <c r="N998" s="232"/>
      <c r="O998" s="232"/>
      <c r="P998" s="232"/>
      <c r="Q998" s="232"/>
      <c r="R998" s="232"/>
      <c r="S998" s="232"/>
      <c r="T998" s="233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34" t="s">
        <v>156</v>
      </c>
      <c r="AU998" s="234" t="s">
        <v>83</v>
      </c>
      <c r="AV998" s="13" t="s">
        <v>81</v>
      </c>
      <c r="AW998" s="13" t="s">
        <v>35</v>
      </c>
      <c r="AX998" s="13" t="s">
        <v>73</v>
      </c>
      <c r="AY998" s="234" t="s">
        <v>143</v>
      </c>
    </row>
    <row r="999" s="13" customFormat="1">
      <c r="A999" s="13"/>
      <c r="B999" s="225"/>
      <c r="C999" s="226"/>
      <c r="D999" s="218" t="s">
        <v>156</v>
      </c>
      <c r="E999" s="227" t="s">
        <v>19</v>
      </c>
      <c r="F999" s="228" t="s">
        <v>325</v>
      </c>
      <c r="G999" s="226"/>
      <c r="H999" s="227" t="s">
        <v>19</v>
      </c>
      <c r="I999" s="229"/>
      <c r="J999" s="226"/>
      <c r="K999" s="226"/>
      <c r="L999" s="230"/>
      <c r="M999" s="231"/>
      <c r="N999" s="232"/>
      <c r="O999" s="232"/>
      <c r="P999" s="232"/>
      <c r="Q999" s="232"/>
      <c r="R999" s="232"/>
      <c r="S999" s="232"/>
      <c r="T999" s="233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34" t="s">
        <v>156</v>
      </c>
      <c r="AU999" s="234" t="s">
        <v>83</v>
      </c>
      <c r="AV999" s="13" t="s">
        <v>81</v>
      </c>
      <c r="AW999" s="13" t="s">
        <v>35</v>
      </c>
      <c r="AX999" s="13" t="s">
        <v>73</v>
      </c>
      <c r="AY999" s="234" t="s">
        <v>143</v>
      </c>
    </row>
    <row r="1000" s="14" customFormat="1">
      <c r="A1000" s="14"/>
      <c r="B1000" s="235"/>
      <c r="C1000" s="236"/>
      <c r="D1000" s="218" t="s">
        <v>156</v>
      </c>
      <c r="E1000" s="237" t="s">
        <v>19</v>
      </c>
      <c r="F1000" s="238" t="s">
        <v>191</v>
      </c>
      <c r="G1000" s="236"/>
      <c r="H1000" s="239">
        <v>5</v>
      </c>
      <c r="I1000" s="240"/>
      <c r="J1000" s="236"/>
      <c r="K1000" s="236"/>
      <c r="L1000" s="241"/>
      <c r="M1000" s="242"/>
      <c r="N1000" s="243"/>
      <c r="O1000" s="243"/>
      <c r="P1000" s="243"/>
      <c r="Q1000" s="243"/>
      <c r="R1000" s="243"/>
      <c r="S1000" s="243"/>
      <c r="T1000" s="244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45" t="s">
        <v>156</v>
      </c>
      <c r="AU1000" s="245" t="s">
        <v>83</v>
      </c>
      <c r="AV1000" s="14" t="s">
        <v>83</v>
      </c>
      <c r="AW1000" s="14" t="s">
        <v>35</v>
      </c>
      <c r="AX1000" s="14" t="s">
        <v>81</v>
      </c>
      <c r="AY1000" s="245" t="s">
        <v>143</v>
      </c>
    </row>
    <row r="1001" s="2" customFormat="1" ht="16.5" customHeight="1">
      <c r="A1001" s="39"/>
      <c r="B1001" s="40"/>
      <c r="C1001" s="205" t="s">
        <v>1012</v>
      </c>
      <c r="D1001" s="205" t="s">
        <v>145</v>
      </c>
      <c r="E1001" s="206" t="s">
        <v>1013</v>
      </c>
      <c r="F1001" s="207" t="s">
        <v>1014</v>
      </c>
      <c r="G1001" s="208" t="s">
        <v>148</v>
      </c>
      <c r="H1001" s="209">
        <v>142</v>
      </c>
      <c r="I1001" s="210"/>
      <c r="J1001" s="211">
        <f>ROUND(I1001*H1001,2)</f>
        <v>0</v>
      </c>
      <c r="K1001" s="207" t="s">
        <v>149</v>
      </c>
      <c r="L1001" s="45"/>
      <c r="M1001" s="212" t="s">
        <v>19</v>
      </c>
      <c r="N1001" s="213" t="s">
        <v>44</v>
      </c>
      <c r="O1001" s="85"/>
      <c r="P1001" s="214">
        <f>O1001*H1001</f>
        <v>0</v>
      </c>
      <c r="Q1001" s="214">
        <v>0.00036000000000000002</v>
      </c>
      <c r="R1001" s="214">
        <f>Q1001*H1001</f>
        <v>0.051120000000000006</v>
      </c>
      <c r="S1001" s="214">
        <v>0</v>
      </c>
      <c r="T1001" s="215">
        <f>S1001*H1001</f>
        <v>0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216" t="s">
        <v>150</v>
      </c>
      <c r="AT1001" s="216" t="s">
        <v>145</v>
      </c>
      <c r="AU1001" s="216" t="s">
        <v>83</v>
      </c>
      <c r="AY1001" s="18" t="s">
        <v>143</v>
      </c>
      <c r="BE1001" s="217">
        <f>IF(N1001="základní",J1001,0)</f>
        <v>0</v>
      </c>
      <c r="BF1001" s="217">
        <f>IF(N1001="snížená",J1001,0)</f>
        <v>0</v>
      </c>
      <c r="BG1001" s="217">
        <f>IF(N1001="zákl. přenesená",J1001,0)</f>
        <v>0</v>
      </c>
      <c r="BH1001" s="217">
        <f>IF(N1001="sníž. přenesená",J1001,0)</f>
        <v>0</v>
      </c>
      <c r="BI1001" s="217">
        <f>IF(N1001="nulová",J1001,0)</f>
        <v>0</v>
      </c>
      <c r="BJ1001" s="18" t="s">
        <v>81</v>
      </c>
      <c r="BK1001" s="217">
        <f>ROUND(I1001*H1001,2)</f>
        <v>0</v>
      </c>
      <c r="BL1001" s="18" t="s">
        <v>150</v>
      </c>
      <c r="BM1001" s="216" t="s">
        <v>1015</v>
      </c>
    </row>
    <row r="1002" s="2" customFormat="1">
      <c r="A1002" s="39"/>
      <c r="B1002" s="40"/>
      <c r="C1002" s="41"/>
      <c r="D1002" s="218" t="s">
        <v>152</v>
      </c>
      <c r="E1002" s="41"/>
      <c r="F1002" s="219" t="s">
        <v>1016</v>
      </c>
      <c r="G1002" s="41"/>
      <c r="H1002" s="41"/>
      <c r="I1002" s="220"/>
      <c r="J1002" s="41"/>
      <c r="K1002" s="41"/>
      <c r="L1002" s="45"/>
      <c r="M1002" s="221"/>
      <c r="N1002" s="222"/>
      <c r="O1002" s="85"/>
      <c r="P1002" s="85"/>
      <c r="Q1002" s="85"/>
      <c r="R1002" s="85"/>
      <c r="S1002" s="85"/>
      <c r="T1002" s="86"/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T1002" s="18" t="s">
        <v>152</v>
      </c>
      <c r="AU1002" s="18" t="s">
        <v>83</v>
      </c>
    </row>
    <row r="1003" s="2" customFormat="1">
      <c r="A1003" s="39"/>
      <c r="B1003" s="40"/>
      <c r="C1003" s="41"/>
      <c r="D1003" s="223" t="s">
        <v>154</v>
      </c>
      <c r="E1003" s="41"/>
      <c r="F1003" s="224" t="s">
        <v>1017</v>
      </c>
      <c r="G1003" s="41"/>
      <c r="H1003" s="41"/>
      <c r="I1003" s="220"/>
      <c r="J1003" s="41"/>
      <c r="K1003" s="41"/>
      <c r="L1003" s="45"/>
      <c r="M1003" s="221"/>
      <c r="N1003" s="222"/>
      <c r="O1003" s="85"/>
      <c r="P1003" s="85"/>
      <c r="Q1003" s="85"/>
      <c r="R1003" s="85"/>
      <c r="S1003" s="85"/>
      <c r="T1003" s="86"/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T1003" s="18" t="s">
        <v>154</v>
      </c>
      <c r="AU1003" s="18" t="s">
        <v>83</v>
      </c>
    </row>
    <row r="1004" s="13" customFormat="1">
      <c r="A1004" s="13"/>
      <c r="B1004" s="225"/>
      <c r="C1004" s="226"/>
      <c r="D1004" s="218" t="s">
        <v>156</v>
      </c>
      <c r="E1004" s="227" t="s">
        <v>19</v>
      </c>
      <c r="F1004" s="228" t="s">
        <v>349</v>
      </c>
      <c r="G1004" s="226"/>
      <c r="H1004" s="227" t="s">
        <v>19</v>
      </c>
      <c r="I1004" s="229"/>
      <c r="J1004" s="226"/>
      <c r="K1004" s="226"/>
      <c r="L1004" s="230"/>
      <c r="M1004" s="231"/>
      <c r="N1004" s="232"/>
      <c r="O1004" s="232"/>
      <c r="P1004" s="232"/>
      <c r="Q1004" s="232"/>
      <c r="R1004" s="232"/>
      <c r="S1004" s="232"/>
      <c r="T1004" s="233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34" t="s">
        <v>156</v>
      </c>
      <c r="AU1004" s="234" t="s">
        <v>83</v>
      </c>
      <c r="AV1004" s="13" t="s">
        <v>81</v>
      </c>
      <c r="AW1004" s="13" t="s">
        <v>35</v>
      </c>
      <c r="AX1004" s="13" t="s">
        <v>73</v>
      </c>
      <c r="AY1004" s="234" t="s">
        <v>143</v>
      </c>
    </row>
    <row r="1005" s="13" customFormat="1">
      <c r="A1005" s="13"/>
      <c r="B1005" s="225"/>
      <c r="C1005" s="226"/>
      <c r="D1005" s="218" t="s">
        <v>156</v>
      </c>
      <c r="E1005" s="227" t="s">
        <v>19</v>
      </c>
      <c r="F1005" s="228" t="s">
        <v>1018</v>
      </c>
      <c r="G1005" s="226"/>
      <c r="H1005" s="227" t="s">
        <v>19</v>
      </c>
      <c r="I1005" s="229"/>
      <c r="J1005" s="226"/>
      <c r="K1005" s="226"/>
      <c r="L1005" s="230"/>
      <c r="M1005" s="231"/>
      <c r="N1005" s="232"/>
      <c r="O1005" s="232"/>
      <c r="P1005" s="232"/>
      <c r="Q1005" s="232"/>
      <c r="R1005" s="232"/>
      <c r="S1005" s="232"/>
      <c r="T1005" s="233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34" t="s">
        <v>156</v>
      </c>
      <c r="AU1005" s="234" t="s">
        <v>83</v>
      </c>
      <c r="AV1005" s="13" t="s">
        <v>81</v>
      </c>
      <c r="AW1005" s="13" t="s">
        <v>35</v>
      </c>
      <c r="AX1005" s="13" t="s">
        <v>73</v>
      </c>
      <c r="AY1005" s="234" t="s">
        <v>143</v>
      </c>
    </row>
    <row r="1006" s="14" customFormat="1">
      <c r="A1006" s="14"/>
      <c r="B1006" s="235"/>
      <c r="C1006" s="236"/>
      <c r="D1006" s="218" t="s">
        <v>156</v>
      </c>
      <c r="E1006" s="237" t="s">
        <v>19</v>
      </c>
      <c r="F1006" s="238" t="s">
        <v>1019</v>
      </c>
      <c r="G1006" s="236"/>
      <c r="H1006" s="239">
        <v>142</v>
      </c>
      <c r="I1006" s="240"/>
      <c r="J1006" s="236"/>
      <c r="K1006" s="236"/>
      <c r="L1006" s="241"/>
      <c r="M1006" s="242"/>
      <c r="N1006" s="243"/>
      <c r="O1006" s="243"/>
      <c r="P1006" s="243"/>
      <c r="Q1006" s="243"/>
      <c r="R1006" s="243"/>
      <c r="S1006" s="243"/>
      <c r="T1006" s="244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45" t="s">
        <v>156</v>
      </c>
      <c r="AU1006" s="245" t="s">
        <v>83</v>
      </c>
      <c r="AV1006" s="14" t="s">
        <v>83</v>
      </c>
      <c r="AW1006" s="14" t="s">
        <v>35</v>
      </c>
      <c r="AX1006" s="14" t="s">
        <v>81</v>
      </c>
      <c r="AY1006" s="245" t="s">
        <v>143</v>
      </c>
    </row>
    <row r="1007" s="2" customFormat="1" ht="16.5" customHeight="1">
      <c r="A1007" s="39"/>
      <c r="B1007" s="40"/>
      <c r="C1007" s="205" t="s">
        <v>1020</v>
      </c>
      <c r="D1007" s="205" t="s">
        <v>145</v>
      </c>
      <c r="E1007" s="206" t="s">
        <v>1021</v>
      </c>
      <c r="F1007" s="207" t="s">
        <v>1022</v>
      </c>
      <c r="G1007" s="208" t="s">
        <v>630</v>
      </c>
      <c r="H1007" s="209">
        <v>17.5</v>
      </c>
      <c r="I1007" s="210"/>
      <c r="J1007" s="211">
        <f>ROUND(I1007*H1007,2)</f>
        <v>0</v>
      </c>
      <c r="K1007" s="207" t="s">
        <v>149</v>
      </c>
      <c r="L1007" s="45"/>
      <c r="M1007" s="212" t="s">
        <v>19</v>
      </c>
      <c r="N1007" s="213" t="s">
        <v>44</v>
      </c>
      <c r="O1007" s="85"/>
      <c r="P1007" s="214">
        <f>O1007*H1007</f>
        <v>0</v>
      </c>
      <c r="Q1007" s="214">
        <v>0</v>
      </c>
      <c r="R1007" s="214">
        <f>Q1007*H1007</f>
        <v>0</v>
      </c>
      <c r="S1007" s="214">
        <v>0</v>
      </c>
      <c r="T1007" s="215">
        <f>S1007*H1007</f>
        <v>0</v>
      </c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  <c r="AR1007" s="216" t="s">
        <v>150</v>
      </c>
      <c r="AT1007" s="216" t="s">
        <v>145</v>
      </c>
      <c r="AU1007" s="216" t="s">
        <v>83</v>
      </c>
      <c r="AY1007" s="18" t="s">
        <v>143</v>
      </c>
      <c r="BE1007" s="217">
        <f>IF(N1007="základní",J1007,0)</f>
        <v>0</v>
      </c>
      <c r="BF1007" s="217">
        <f>IF(N1007="snížená",J1007,0)</f>
        <v>0</v>
      </c>
      <c r="BG1007" s="217">
        <f>IF(N1007="zákl. přenesená",J1007,0)</f>
        <v>0</v>
      </c>
      <c r="BH1007" s="217">
        <f>IF(N1007="sníž. přenesená",J1007,0)</f>
        <v>0</v>
      </c>
      <c r="BI1007" s="217">
        <f>IF(N1007="nulová",J1007,0)</f>
        <v>0</v>
      </c>
      <c r="BJ1007" s="18" t="s">
        <v>81</v>
      </c>
      <c r="BK1007" s="217">
        <f>ROUND(I1007*H1007,2)</f>
        <v>0</v>
      </c>
      <c r="BL1007" s="18" t="s">
        <v>150</v>
      </c>
      <c r="BM1007" s="216" t="s">
        <v>1023</v>
      </c>
    </row>
    <row r="1008" s="2" customFormat="1">
      <c r="A1008" s="39"/>
      <c r="B1008" s="40"/>
      <c r="C1008" s="41"/>
      <c r="D1008" s="218" t="s">
        <v>152</v>
      </c>
      <c r="E1008" s="41"/>
      <c r="F1008" s="219" t="s">
        <v>1024</v>
      </c>
      <c r="G1008" s="41"/>
      <c r="H1008" s="41"/>
      <c r="I1008" s="220"/>
      <c r="J1008" s="41"/>
      <c r="K1008" s="41"/>
      <c r="L1008" s="45"/>
      <c r="M1008" s="221"/>
      <c r="N1008" s="222"/>
      <c r="O1008" s="85"/>
      <c r="P1008" s="85"/>
      <c r="Q1008" s="85"/>
      <c r="R1008" s="85"/>
      <c r="S1008" s="85"/>
      <c r="T1008" s="86"/>
      <c r="U1008" s="39"/>
      <c r="V1008" s="39"/>
      <c r="W1008" s="39"/>
      <c r="X1008" s="39"/>
      <c r="Y1008" s="39"/>
      <c r="Z1008" s="39"/>
      <c r="AA1008" s="39"/>
      <c r="AB1008" s="39"/>
      <c r="AC1008" s="39"/>
      <c r="AD1008" s="39"/>
      <c r="AE1008" s="39"/>
      <c r="AT1008" s="18" t="s">
        <v>152</v>
      </c>
      <c r="AU1008" s="18" t="s">
        <v>83</v>
      </c>
    </row>
    <row r="1009" s="2" customFormat="1">
      <c r="A1009" s="39"/>
      <c r="B1009" s="40"/>
      <c r="C1009" s="41"/>
      <c r="D1009" s="223" t="s">
        <v>154</v>
      </c>
      <c r="E1009" s="41"/>
      <c r="F1009" s="224" t="s">
        <v>1025</v>
      </c>
      <c r="G1009" s="41"/>
      <c r="H1009" s="41"/>
      <c r="I1009" s="220"/>
      <c r="J1009" s="41"/>
      <c r="K1009" s="41"/>
      <c r="L1009" s="45"/>
      <c r="M1009" s="221"/>
      <c r="N1009" s="222"/>
      <c r="O1009" s="85"/>
      <c r="P1009" s="85"/>
      <c r="Q1009" s="85"/>
      <c r="R1009" s="85"/>
      <c r="S1009" s="85"/>
      <c r="T1009" s="86"/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T1009" s="18" t="s">
        <v>154</v>
      </c>
      <c r="AU1009" s="18" t="s">
        <v>83</v>
      </c>
    </row>
    <row r="1010" s="13" customFormat="1">
      <c r="A1010" s="13"/>
      <c r="B1010" s="225"/>
      <c r="C1010" s="226"/>
      <c r="D1010" s="218" t="s">
        <v>156</v>
      </c>
      <c r="E1010" s="227" t="s">
        <v>19</v>
      </c>
      <c r="F1010" s="228" t="s">
        <v>887</v>
      </c>
      <c r="G1010" s="226"/>
      <c r="H1010" s="227" t="s">
        <v>19</v>
      </c>
      <c r="I1010" s="229"/>
      <c r="J1010" s="226"/>
      <c r="K1010" s="226"/>
      <c r="L1010" s="230"/>
      <c r="M1010" s="231"/>
      <c r="N1010" s="232"/>
      <c r="O1010" s="232"/>
      <c r="P1010" s="232"/>
      <c r="Q1010" s="232"/>
      <c r="R1010" s="232"/>
      <c r="S1010" s="232"/>
      <c r="T1010" s="233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4" t="s">
        <v>156</v>
      </c>
      <c r="AU1010" s="234" t="s">
        <v>83</v>
      </c>
      <c r="AV1010" s="13" t="s">
        <v>81</v>
      </c>
      <c r="AW1010" s="13" t="s">
        <v>35</v>
      </c>
      <c r="AX1010" s="13" t="s">
        <v>73</v>
      </c>
      <c r="AY1010" s="234" t="s">
        <v>143</v>
      </c>
    </row>
    <row r="1011" s="13" customFormat="1">
      <c r="A1011" s="13"/>
      <c r="B1011" s="225"/>
      <c r="C1011" s="226"/>
      <c r="D1011" s="218" t="s">
        <v>156</v>
      </c>
      <c r="E1011" s="227" t="s">
        <v>19</v>
      </c>
      <c r="F1011" s="228" t="s">
        <v>888</v>
      </c>
      <c r="G1011" s="226"/>
      <c r="H1011" s="227" t="s">
        <v>19</v>
      </c>
      <c r="I1011" s="229"/>
      <c r="J1011" s="226"/>
      <c r="K1011" s="226"/>
      <c r="L1011" s="230"/>
      <c r="M1011" s="231"/>
      <c r="N1011" s="232"/>
      <c r="O1011" s="232"/>
      <c r="P1011" s="232"/>
      <c r="Q1011" s="232"/>
      <c r="R1011" s="232"/>
      <c r="S1011" s="232"/>
      <c r="T1011" s="233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34" t="s">
        <v>156</v>
      </c>
      <c r="AU1011" s="234" t="s">
        <v>83</v>
      </c>
      <c r="AV1011" s="13" t="s">
        <v>81</v>
      </c>
      <c r="AW1011" s="13" t="s">
        <v>35</v>
      </c>
      <c r="AX1011" s="13" t="s">
        <v>73</v>
      </c>
      <c r="AY1011" s="234" t="s">
        <v>143</v>
      </c>
    </row>
    <row r="1012" s="14" customFormat="1">
      <c r="A1012" s="14"/>
      <c r="B1012" s="235"/>
      <c r="C1012" s="236"/>
      <c r="D1012" s="218" t="s">
        <v>156</v>
      </c>
      <c r="E1012" s="237" t="s">
        <v>19</v>
      </c>
      <c r="F1012" s="238" t="s">
        <v>889</v>
      </c>
      <c r="G1012" s="236"/>
      <c r="H1012" s="239">
        <v>17.5</v>
      </c>
      <c r="I1012" s="240"/>
      <c r="J1012" s="236"/>
      <c r="K1012" s="236"/>
      <c r="L1012" s="241"/>
      <c r="M1012" s="242"/>
      <c r="N1012" s="243"/>
      <c r="O1012" s="243"/>
      <c r="P1012" s="243"/>
      <c r="Q1012" s="243"/>
      <c r="R1012" s="243"/>
      <c r="S1012" s="243"/>
      <c r="T1012" s="244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45" t="s">
        <v>156</v>
      </c>
      <c r="AU1012" s="245" t="s">
        <v>83</v>
      </c>
      <c r="AV1012" s="14" t="s">
        <v>83</v>
      </c>
      <c r="AW1012" s="14" t="s">
        <v>35</v>
      </c>
      <c r="AX1012" s="14" t="s">
        <v>81</v>
      </c>
      <c r="AY1012" s="245" t="s">
        <v>143</v>
      </c>
    </row>
    <row r="1013" s="2" customFormat="1" ht="16.5" customHeight="1">
      <c r="A1013" s="39"/>
      <c r="B1013" s="40"/>
      <c r="C1013" s="205" t="s">
        <v>1026</v>
      </c>
      <c r="D1013" s="205" t="s">
        <v>145</v>
      </c>
      <c r="E1013" s="206" t="s">
        <v>1027</v>
      </c>
      <c r="F1013" s="207" t="s">
        <v>1028</v>
      </c>
      <c r="G1013" s="208" t="s">
        <v>630</v>
      </c>
      <c r="H1013" s="209">
        <v>10</v>
      </c>
      <c r="I1013" s="210"/>
      <c r="J1013" s="211">
        <f>ROUND(I1013*H1013,2)</f>
        <v>0</v>
      </c>
      <c r="K1013" s="207" t="s">
        <v>149</v>
      </c>
      <c r="L1013" s="45"/>
      <c r="M1013" s="212" t="s">
        <v>19</v>
      </c>
      <c r="N1013" s="213" t="s">
        <v>44</v>
      </c>
      <c r="O1013" s="85"/>
      <c r="P1013" s="214">
        <f>O1013*H1013</f>
        <v>0</v>
      </c>
      <c r="Q1013" s="214">
        <v>0.11808</v>
      </c>
      <c r="R1013" s="214">
        <f>Q1013*H1013</f>
        <v>1.1808000000000001</v>
      </c>
      <c r="S1013" s="214">
        <v>0</v>
      </c>
      <c r="T1013" s="215">
        <f>S1013*H1013</f>
        <v>0</v>
      </c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R1013" s="216" t="s">
        <v>150</v>
      </c>
      <c r="AT1013" s="216" t="s">
        <v>145</v>
      </c>
      <c r="AU1013" s="216" t="s">
        <v>83</v>
      </c>
      <c r="AY1013" s="18" t="s">
        <v>143</v>
      </c>
      <c r="BE1013" s="217">
        <f>IF(N1013="základní",J1013,0)</f>
        <v>0</v>
      </c>
      <c r="BF1013" s="217">
        <f>IF(N1013="snížená",J1013,0)</f>
        <v>0</v>
      </c>
      <c r="BG1013" s="217">
        <f>IF(N1013="zákl. přenesená",J1013,0)</f>
        <v>0</v>
      </c>
      <c r="BH1013" s="217">
        <f>IF(N1013="sníž. přenesená",J1013,0)</f>
        <v>0</v>
      </c>
      <c r="BI1013" s="217">
        <f>IF(N1013="nulová",J1013,0)</f>
        <v>0</v>
      </c>
      <c r="BJ1013" s="18" t="s">
        <v>81</v>
      </c>
      <c r="BK1013" s="217">
        <f>ROUND(I1013*H1013,2)</f>
        <v>0</v>
      </c>
      <c r="BL1013" s="18" t="s">
        <v>150</v>
      </c>
      <c r="BM1013" s="216" t="s">
        <v>1029</v>
      </c>
    </row>
    <row r="1014" s="2" customFormat="1">
      <c r="A1014" s="39"/>
      <c r="B1014" s="40"/>
      <c r="C1014" s="41"/>
      <c r="D1014" s="218" t="s">
        <v>152</v>
      </c>
      <c r="E1014" s="41"/>
      <c r="F1014" s="219" t="s">
        <v>1030</v>
      </c>
      <c r="G1014" s="41"/>
      <c r="H1014" s="41"/>
      <c r="I1014" s="220"/>
      <c r="J1014" s="41"/>
      <c r="K1014" s="41"/>
      <c r="L1014" s="45"/>
      <c r="M1014" s="221"/>
      <c r="N1014" s="222"/>
      <c r="O1014" s="85"/>
      <c r="P1014" s="85"/>
      <c r="Q1014" s="85"/>
      <c r="R1014" s="85"/>
      <c r="S1014" s="85"/>
      <c r="T1014" s="86"/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T1014" s="18" t="s">
        <v>152</v>
      </c>
      <c r="AU1014" s="18" t="s">
        <v>83</v>
      </c>
    </row>
    <row r="1015" s="2" customFormat="1">
      <c r="A1015" s="39"/>
      <c r="B1015" s="40"/>
      <c r="C1015" s="41"/>
      <c r="D1015" s="223" t="s">
        <v>154</v>
      </c>
      <c r="E1015" s="41"/>
      <c r="F1015" s="224" t="s">
        <v>1031</v>
      </c>
      <c r="G1015" s="41"/>
      <c r="H1015" s="41"/>
      <c r="I1015" s="220"/>
      <c r="J1015" s="41"/>
      <c r="K1015" s="41"/>
      <c r="L1015" s="45"/>
      <c r="M1015" s="221"/>
      <c r="N1015" s="222"/>
      <c r="O1015" s="85"/>
      <c r="P1015" s="85"/>
      <c r="Q1015" s="85"/>
      <c r="R1015" s="85"/>
      <c r="S1015" s="85"/>
      <c r="T1015" s="86"/>
      <c r="U1015" s="39"/>
      <c r="V1015" s="39"/>
      <c r="W1015" s="39"/>
      <c r="X1015" s="39"/>
      <c r="Y1015" s="39"/>
      <c r="Z1015" s="39"/>
      <c r="AA1015" s="39"/>
      <c r="AB1015" s="39"/>
      <c r="AC1015" s="39"/>
      <c r="AD1015" s="39"/>
      <c r="AE1015" s="39"/>
      <c r="AT1015" s="18" t="s">
        <v>154</v>
      </c>
      <c r="AU1015" s="18" t="s">
        <v>83</v>
      </c>
    </row>
    <row r="1016" s="13" customFormat="1">
      <c r="A1016" s="13"/>
      <c r="B1016" s="225"/>
      <c r="C1016" s="226"/>
      <c r="D1016" s="218" t="s">
        <v>156</v>
      </c>
      <c r="E1016" s="227" t="s">
        <v>19</v>
      </c>
      <c r="F1016" s="228" t="s">
        <v>887</v>
      </c>
      <c r="G1016" s="226"/>
      <c r="H1016" s="227" t="s">
        <v>19</v>
      </c>
      <c r="I1016" s="229"/>
      <c r="J1016" s="226"/>
      <c r="K1016" s="226"/>
      <c r="L1016" s="230"/>
      <c r="M1016" s="231"/>
      <c r="N1016" s="232"/>
      <c r="O1016" s="232"/>
      <c r="P1016" s="232"/>
      <c r="Q1016" s="232"/>
      <c r="R1016" s="232"/>
      <c r="S1016" s="232"/>
      <c r="T1016" s="233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4" t="s">
        <v>156</v>
      </c>
      <c r="AU1016" s="234" t="s">
        <v>83</v>
      </c>
      <c r="AV1016" s="13" t="s">
        <v>81</v>
      </c>
      <c r="AW1016" s="13" t="s">
        <v>35</v>
      </c>
      <c r="AX1016" s="13" t="s">
        <v>73</v>
      </c>
      <c r="AY1016" s="234" t="s">
        <v>143</v>
      </c>
    </row>
    <row r="1017" s="13" customFormat="1">
      <c r="A1017" s="13"/>
      <c r="B1017" s="225"/>
      <c r="C1017" s="226"/>
      <c r="D1017" s="218" t="s">
        <v>156</v>
      </c>
      <c r="E1017" s="227" t="s">
        <v>19</v>
      </c>
      <c r="F1017" s="228" t="s">
        <v>1032</v>
      </c>
      <c r="G1017" s="226"/>
      <c r="H1017" s="227" t="s">
        <v>19</v>
      </c>
      <c r="I1017" s="229"/>
      <c r="J1017" s="226"/>
      <c r="K1017" s="226"/>
      <c r="L1017" s="230"/>
      <c r="M1017" s="231"/>
      <c r="N1017" s="232"/>
      <c r="O1017" s="232"/>
      <c r="P1017" s="232"/>
      <c r="Q1017" s="232"/>
      <c r="R1017" s="232"/>
      <c r="S1017" s="232"/>
      <c r="T1017" s="233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4" t="s">
        <v>156</v>
      </c>
      <c r="AU1017" s="234" t="s">
        <v>83</v>
      </c>
      <c r="AV1017" s="13" t="s">
        <v>81</v>
      </c>
      <c r="AW1017" s="13" t="s">
        <v>35</v>
      </c>
      <c r="AX1017" s="13" t="s">
        <v>73</v>
      </c>
      <c r="AY1017" s="234" t="s">
        <v>143</v>
      </c>
    </row>
    <row r="1018" s="14" customFormat="1">
      <c r="A1018" s="14"/>
      <c r="B1018" s="235"/>
      <c r="C1018" s="236"/>
      <c r="D1018" s="218" t="s">
        <v>156</v>
      </c>
      <c r="E1018" s="237" t="s">
        <v>19</v>
      </c>
      <c r="F1018" s="238" t="s">
        <v>222</v>
      </c>
      <c r="G1018" s="236"/>
      <c r="H1018" s="239">
        <v>10</v>
      </c>
      <c r="I1018" s="240"/>
      <c r="J1018" s="236"/>
      <c r="K1018" s="236"/>
      <c r="L1018" s="241"/>
      <c r="M1018" s="242"/>
      <c r="N1018" s="243"/>
      <c r="O1018" s="243"/>
      <c r="P1018" s="243"/>
      <c r="Q1018" s="243"/>
      <c r="R1018" s="243"/>
      <c r="S1018" s="243"/>
      <c r="T1018" s="244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45" t="s">
        <v>156</v>
      </c>
      <c r="AU1018" s="245" t="s">
        <v>83</v>
      </c>
      <c r="AV1018" s="14" t="s">
        <v>83</v>
      </c>
      <c r="AW1018" s="14" t="s">
        <v>35</v>
      </c>
      <c r="AX1018" s="14" t="s">
        <v>81</v>
      </c>
      <c r="AY1018" s="245" t="s">
        <v>143</v>
      </c>
    </row>
    <row r="1019" s="2" customFormat="1" ht="16.5" customHeight="1">
      <c r="A1019" s="39"/>
      <c r="B1019" s="40"/>
      <c r="C1019" s="257" t="s">
        <v>1033</v>
      </c>
      <c r="D1019" s="257" t="s">
        <v>468</v>
      </c>
      <c r="E1019" s="258" t="s">
        <v>1034</v>
      </c>
      <c r="F1019" s="259" t="s">
        <v>1035</v>
      </c>
      <c r="G1019" s="260" t="s">
        <v>630</v>
      </c>
      <c r="H1019" s="261">
        <v>10</v>
      </c>
      <c r="I1019" s="262"/>
      <c r="J1019" s="263">
        <f>ROUND(I1019*H1019,2)</f>
        <v>0</v>
      </c>
      <c r="K1019" s="259" t="s">
        <v>149</v>
      </c>
      <c r="L1019" s="264"/>
      <c r="M1019" s="265" t="s">
        <v>19</v>
      </c>
      <c r="N1019" s="266" t="s">
        <v>44</v>
      </c>
      <c r="O1019" s="85"/>
      <c r="P1019" s="214">
        <f>O1019*H1019</f>
        <v>0</v>
      </c>
      <c r="Q1019" s="214">
        <v>0.097000000000000003</v>
      </c>
      <c r="R1019" s="214">
        <f>Q1019*H1019</f>
        <v>0.96999999999999997</v>
      </c>
      <c r="S1019" s="214">
        <v>0</v>
      </c>
      <c r="T1019" s="215">
        <f>S1019*H1019</f>
        <v>0</v>
      </c>
      <c r="U1019" s="39"/>
      <c r="V1019" s="39"/>
      <c r="W1019" s="39"/>
      <c r="X1019" s="39"/>
      <c r="Y1019" s="39"/>
      <c r="Z1019" s="39"/>
      <c r="AA1019" s="39"/>
      <c r="AB1019" s="39"/>
      <c r="AC1019" s="39"/>
      <c r="AD1019" s="39"/>
      <c r="AE1019" s="39"/>
      <c r="AR1019" s="216" t="s">
        <v>210</v>
      </c>
      <c r="AT1019" s="216" t="s">
        <v>468</v>
      </c>
      <c r="AU1019" s="216" t="s">
        <v>83</v>
      </c>
      <c r="AY1019" s="18" t="s">
        <v>143</v>
      </c>
      <c r="BE1019" s="217">
        <f>IF(N1019="základní",J1019,0)</f>
        <v>0</v>
      </c>
      <c r="BF1019" s="217">
        <f>IF(N1019="snížená",J1019,0)</f>
        <v>0</v>
      </c>
      <c r="BG1019" s="217">
        <f>IF(N1019="zákl. přenesená",J1019,0)</f>
        <v>0</v>
      </c>
      <c r="BH1019" s="217">
        <f>IF(N1019="sníž. přenesená",J1019,0)</f>
        <v>0</v>
      </c>
      <c r="BI1019" s="217">
        <f>IF(N1019="nulová",J1019,0)</f>
        <v>0</v>
      </c>
      <c r="BJ1019" s="18" t="s">
        <v>81</v>
      </c>
      <c r="BK1019" s="217">
        <f>ROUND(I1019*H1019,2)</f>
        <v>0</v>
      </c>
      <c r="BL1019" s="18" t="s">
        <v>150</v>
      </c>
      <c r="BM1019" s="216" t="s">
        <v>1036</v>
      </c>
    </row>
    <row r="1020" s="2" customFormat="1">
      <c r="A1020" s="39"/>
      <c r="B1020" s="40"/>
      <c r="C1020" s="41"/>
      <c r="D1020" s="218" t="s">
        <v>152</v>
      </c>
      <c r="E1020" s="41"/>
      <c r="F1020" s="219" t="s">
        <v>1035</v>
      </c>
      <c r="G1020" s="41"/>
      <c r="H1020" s="41"/>
      <c r="I1020" s="220"/>
      <c r="J1020" s="41"/>
      <c r="K1020" s="41"/>
      <c r="L1020" s="45"/>
      <c r="M1020" s="221"/>
      <c r="N1020" s="222"/>
      <c r="O1020" s="85"/>
      <c r="P1020" s="85"/>
      <c r="Q1020" s="85"/>
      <c r="R1020" s="85"/>
      <c r="S1020" s="85"/>
      <c r="T1020" s="86"/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T1020" s="18" t="s">
        <v>152</v>
      </c>
      <c r="AU1020" s="18" t="s">
        <v>83</v>
      </c>
    </row>
    <row r="1021" s="13" customFormat="1">
      <c r="A1021" s="13"/>
      <c r="B1021" s="225"/>
      <c r="C1021" s="226"/>
      <c r="D1021" s="218" t="s">
        <v>156</v>
      </c>
      <c r="E1021" s="227" t="s">
        <v>19</v>
      </c>
      <c r="F1021" s="228" t="s">
        <v>887</v>
      </c>
      <c r="G1021" s="226"/>
      <c r="H1021" s="227" t="s">
        <v>19</v>
      </c>
      <c r="I1021" s="229"/>
      <c r="J1021" s="226"/>
      <c r="K1021" s="226"/>
      <c r="L1021" s="230"/>
      <c r="M1021" s="231"/>
      <c r="N1021" s="232"/>
      <c r="O1021" s="232"/>
      <c r="P1021" s="232"/>
      <c r="Q1021" s="232"/>
      <c r="R1021" s="232"/>
      <c r="S1021" s="232"/>
      <c r="T1021" s="233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34" t="s">
        <v>156</v>
      </c>
      <c r="AU1021" s="234" t="s">
        <v>83</v>
      </c>
      <c r="AV1021" s="13" t="s">
        <v>81</v>
      </c>
      <c r="AW1021" s="13" t="s">
        <v>35</v>
      </c>
      <c r="AX1021" s="13" t="s">
        <v>73</v>
      </c>
      <c r="AY1021" s="234" t="s">
        <v>143</v>
      </c>
    </row>
    <row r="1022" s="13" customFormat="1">
      <c r="A1022" s="13"/>
      <c r="B1022" s="225"/>
      <c r="C1022" s="226"/>
      <c r="D1022" s="218" t="s">
        <v>156</v>
      </c>
      <c r="E1022" s="227" t="s">
        <v>19</v>
      </c>
      <c r="F1022" s="228" t="s">
        <v>1037</v>
      </c>
      <c r="G1022" s="226"/>
      <c r="H1022" s="227" t="s">
        <v>19</v>
      </c>
      <c r="I1022" s="229"/>
      <c r="J1022" s="226"/>
      <c r="K1022" s="226"/>
      <c r="L1022" s="230"/>
      <c r="M1022" s="231"/>
      <c r="N1022" s="232"/>
      <c r="O1022" s="232"/>
      <c r="P1022" s="232"/>
      <c r="Q1022" s="232"/>
      <c r="R1022" s="232"/>
      <c r="S1022" s="232"/>
      <c r="T1022" s="233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34" t="s">
        <v>156</v>
      </c>
      <c r="AU1022" s="234" t="s">
        <v>83</v>
      </c>
      <c r="AV1022" s="13" t="s">
        <v>81</v>
      </c>
      <c r="AW1022" s="13" t="s">
        <v>35</v>
      </c>
      <c r="AX1022" s="13" t="s">
        <v>73</v>
      </c>
      <c r="AY1022" s="234" t="s">
        <v>143</v>
      </c>
    </row>
    <row r="1023" s="14" customFormat="1">
      <c r="A1023" s="14"/>
      <c r="B1023" s="235"/>
      <c r="C1023" s="236"/>
      <c r="D1023" s="218" t="s">
        <v>156</v>
      </c>
      <c r="E1023" s="237" t="s">
        <v>19</v>
      </c>
      <c r="F1023" s="238" t="s">
        <v>222</v>
      </c>
      <c r="G1023" s="236"/>
      <c r="H1023" s="239">
        <v>10</v>
      </c>
      <c r="I1023" s="240"/>
      <c r="J1023" s="236"/>
      <c r="K1023" s="236"/>
      <c r="L1023" s="241"/>
      <c r="M1023" s="242"/>
      <c r="N1023" s="243"/>
      <c r="O1023" s="243"/>
      <c r="P1023" s="243"/>
      <c r="Q1023" s="243"/>
      <c r="R1023" s="243"/>
      <c r="S1023" s="243"/>
      <c r="T1023" s="244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45" t="s">
        <v>156</v>
      </c>
      <c r="AU1023" s="245" t="s">
        <v>83</v>
      </c>
      <c r="AV1023" s="14" t="s">
        <v>83</v>
      </c>
      <c r="AW1023" s="14" t="s">
        <v>35</v>
      </c>
      <c r="AX1023" s="14" t="s">
        <v>81</v>
      </c>
      <c r="AY1023" s="245" t="s">
        <v>143</v>
      </c>
    </row>
    <row r="1024" s="2" customFormat="1" ht="16.5" customHeight="1">
      <c r="A1024" s="39"/>
      <c r="B1024" s="40"/>
      <c r="C1024" s="257" t="s">
        <v>1038</v>
      </c>
      <c r="D1024" s="257" t="s">
        <v>468</v>
      </c>
      <c r="E1024" s="258" t="s">
        <v>1039</v>
      </c>
      <c r="F1024" s="259" t="s">
        <v>1040</v>
      </c>
      <c r="G1024" s="260" t="s">
        <v>185</v>
      </c>
      <c r="H1024" s="261">
        <v>20</v>
      </c>
      <c r="I1024" s="262"/>
      <c r="J1024" s="263">
        <f>ROUND(I1024*H1024,2)</f>
        <v>0</v>
      </c>
      <c r="K1024" s="259" t="s">
        <v>149</v>
      </c>
      <c r="L1024" s="264"/>
      <c r="M1024" s="265" t="s">
        <v>19</v>
      </c>
      <c r="N1024" s="266" t="s">
        <v>44</v>
      </c>
      <c r="O1024" s="85"/>
      <c r="P1024" s="214">
        <f>O1024*H1024</f>
        <v>0</v>
      </c>
      <c r="Q1024" s="214">
        <v>0.016</v>
      </c>
      <c r="R1024" s="214">
        <f>Q1024*H1024</f>
        <v>0.32000000000000001</v>
      </c>
      <c r="S1024" s="214">
        <v>0</v>
      </c>
      <c r="T1024" s="215">
        <f>S1024*H1024</f>
        <v>0</v>
      </c>
      <c r="U1024" s="39"/>
      <c r="V1024" s="39"/>
      <c r="W1024" s="39"/>
      <c r="X1024" s="39"/>
      <c r="Y1024" s="39"/>
      <c r="Z1024" s="39"/>
      <c r="AA1024" s="39"/>
      <c r="AB1024" s="39"/>
      <c r="AC1024" s="39"/>
      <c r="AD1024" s="39"/>
      <c r="AE1024" s="39"/>
      <c r="AR1024" s="216" t="s">
        <v>210</v>
      </c>
      <c r="AT1024" s="216" t="s">
        <v>468</v>
      </c>
      <c r="AU1024" s="216" t="s">
        <v>83</v>
      </c>
      <c r="AY1024" s="18" t="s">
        <v>143</v>
      </c>
      <c r="BE1024" s="217">
        <f>IF(N1024="základní",J1024,0)</f>
        <v>0</v>
      </c>
      <c r="BF1024" s="217">
        <f>IF(N1024="snížená",J1024,0)</f>
        <v>0</v>
      </c>
      <c r="BG1024" s="217">
        <f>IF(N1024="zákl. přenesená",J1024,0)</f>
        <v>0</v>
      </c>
      <c r="BH1024" s="217">
        <f>IF(N1024="sníž. přenesená",J1024,0)</f>
        <v>0</v>
      </c>
      <c r="BI1024" s="217">
        <f>IF(N1024="nulová",J1024,0)</f>
        <v>0</v>
      </c>
      <c r="BJ1024" s="18" t="s">
        <v>81</v>
      </c>
      <c r="BK1024" s="217">
        <f>ROUND(I1024*H1024,2)</f>
        <v>0</v>
      </c>
      <c r="BL1024" s="18" t="s">
        <v>150</v>
      </c>
      <c r="BM1024" s="216" t="s">
        <v>1041</v>
      </c>
    </row>
    <row r="1025" s="2" customFormat="1">
      <c r="A1025" s="39"/>
      <c r="B1025" s="40"/>
      <c r="C1025" s="41"/>
      <c r="D1025" s="218" t="s">
        <v>152</v>
      </c>
      <c r="E1025" s="41"/>
      <c r="F1025" s="219" t="s">
        <v>1040</v>
      </c>
      <c r="G1025" s="41"/>
      <c r="H1025" s="41"/>
      <c r="I1025" s="220"/>
      <c r="J1025" s="41"/>
      <c r="K1025" s="41"/>
      <c r="L1025" s="45"/>
      <c r="M1025" s="221"/>
      <c r="N1025" s="222"/>
      <c r="O1025" s="85"/>
      <c r="P1025" s="85"/>
      <c r="Q1025" s="85"/>
      <c r="R1025" s="85"/>
      <c r="S1025" s="85"/>
      <c r="T1025" s="86"/>
      <c r="U1025" s="39"/>
      <c r="V1025" s="39"/>
      <c r="W1025" s="39"/>
      <c r="X1025" s="39"/>
      <c r="Y1025" s="39"/>
      <c r="Z1025" s="39"/>
      <c r="AA1025" s="39"/>
      <c r="AB1025" s="39"/>
      <c r="AC1025" s="39"/>
      <c r="AD1025" s="39"/>
      <c r="AE1025" s="39"/>
      <c r="AT1025" s="18" t="s">
        <v>152</v>
      </c>
      <c r="AU1025" s="18" t="s">
        <v>83</v>
      </c>
    </row>
    <row r="1026" s="13" customFormat="1">
      <c r="A1026" s="13"/>
      <c r="B1026" s="225"/>
      <c r="C1026" s="226"/>
      <c r="D1026" s="218" t="s">
        <v>156</v>
      </c>
      <c r="E1026" s="227" t="s">
        <v>19</v>
      </c>
      <c r="F1026" s="228" t="s">
        <v>887</v>
      </c>
      <c r="G1026" s="226"/>
      <c r="H1026" s="227" t="s">
        <v>19</v>
      </c>
      <c r="I1026" s="229"/>
      <c r="J1026" s="226"/>
      <c r="K1026" s="226"/>
      <c r="L1026" s="230"/>
      <c r="M1026" s="231"/>
      <c r="N1026" s="232"/>
      <c r="O1026" s="232"/>
      <c r="P1026" s="232"/>
      <c r="Q1026" s="232"/>
      <c r="R1026" s="232"/>
      <c r="S1026" s="232"/>
      <c r="T1026" s="233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4" t="s">
        <v>156</v>
      </c>
      <c r="AU1026" s="234" t="s">
        <v>83</v>
      </c>
      <c r="AV1026" s="13" t="s">
        <v>81</v>
      </c>
      <c r="AW1026" s="13" t="s">
        <v>35</v>
      </c>
      <c r="AX1026" s="13" t="s">
        <v>73</v>
      </c>
      <c r="AY1026" s="234" t="s">
        <v>143</v>
      </c>
    </row>
    <row r="1027" s="13" customFormat="1">
      <c r="A1027" s="13"/>
      <c r="B1027" s="225"/>
      <c r="C1027" s="226"/>
      <c r="D1027" s="218" t="s">
        <v>156</v>
      </c>
      <c r="E1027" s="227" t="s">
        <v>19</v>
      </c>
      <c r="F1027" s="228" t="s">
        <v>1042</v>
      </c>
      <c r="G1027" s="226"/>
      <c r="H1027" s="227" t="s">
        <v>19</v>
      </c>
      <c r="I1027" s="229"/>
      <c r="J1027" s="226"/>
      <c r="K1027" s="226"/>
      <c r="L1027" s="230"/>
      <c r="M1027" s="231"/>
      <c r="N1027" s="232"/>
      <c r="O1027" s="232"/>
      <c r="P1027" s="232"/>
      <c r="Q1027" s="232"/>
      <c r="R1027" s="232"/>
      <c r="S1027" s="232"/>
      <c r="T1027" s="233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34" t="s">
        <v>156</v>
      </c>
      <c r="AU1027" s="234" t="s">
        <v>83</v>
      </c>
      <c r="AV1027" s="13" t="s">
        <v>81</v>
      </c>
      <c r="AW1027" s="13" t="s">
        <v>35</v>
      </c>
      <c r="AX1027" s="13" t="s">
        <v>73</v>
      </c>
      <c r="AY1027" s="234" t="s">
        <v>143</v>
      </c>
    </row>
    <row r="1028" s="14" customFormat="1">
      <c r="A1028" s="14"/>
      <c r="B1028" s="235"/>
      <c r="C1028" s="236"/>
      <c r="D1028" s="218" t="s">
        <v>156</v>
      </c>
      <c r="E1028" s="237" t="s">
        <v>19</v>
      </c>
      <c r="F1028" s="238" t="s">
        <v>1043</v>
      </c>
      <c r="G1028" s="236"/>
      <c r="H1028" s="239">
        <v>20</v>
      </c>
      <c r="I1028" s="240"/>
      <c r="J1028" s="236"/>
      <c r="K1028" s="236"/>
      <c r="L1028" s="241"/>
      <c r="M1028" s="242"/>
      <c r="N1028" s="243"/>
      <c r="O1028" s="243"/>
      <c r="P1028" s="243"/>
      <c r="Q1028" s="243"/>
      <c r="R1028" s="243"/>
      <c r="S1028" s="243"/>
      <c r="T1028" s="244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45" t="s">
        <v>156</v>
      </c>
      <c r="AU1028" s="245" t="s">
        <v>83</v>
      </c>
      <c r="AV1028" s="14" t="s">
        <v>83</v>
      </c>
      <c r="AW1028" s="14" t="s">
        <v>35</v>
      </c>
      <c r="AX1028" s="14" t="s">
        <v>81</v>
      </c>
      <c r="AY1028" s="245" t="s">
        <v>143</v>
      </c>
    </row>
    <row r="1029" s="2" customFormat="1" ht="16.5" customHeight="1">
      <c r="A1029" s="39"/>
      <c r="B1029" s="40"/>
      <c r="C1029" s="205" t="s">
        <v>1044</v>
      </c>
      <c r="D1029" s="205" t="s">
        <v>145</v>
      </c>
      <c r="E1029" s="206" t="s">
        <v>1045</v>
      </c>
      <c r="F1029" s="207" t="s">
        <v>1046</v>
      </c>
      <c r="G1029" s="208" t="s">
        <v>630</v>
      </c>
      <c r="H1029" s="209">
        <v>347</v>
      </c>
      <c r="I1029" s="210"/>
      <c r="J1029" s="211">
        <f>ROUND(I1029*H1029,2)</f>
        <v>0</v>
      </c>
      <c r="K1029" s="207" t="s">
        <v>149</v>
      </c>
      <c r="L1029" s="45"/>
      <c r="M1029" s="212" t="s">
        <v>19</v>
      </c>
      <c r="N1029" s="213" t="s">
        <v>44</v>
      </c>
      <c r="O1029" s="85"/>
      <c r="P1029" s="214">
        <f>O1029*H1029</f>
        <v>0</v>
      </c>
      <c r="Q1029" s="214">
        <v>0.16370999999999999</v>
      </c>
      <c r="R1029" s="214">
        <f>Q1029*H1029</f>
        <v>56.807369999999999</v>
      </c>
      <c r="S1029" s="214">
        <v>0</v>
      </c>
      <c r="T1029" s="215">
        <f>S1029*H1029</f>
        <v>0</v>
      </c>
      <c r="U1029" s="39"/>
      <c r="V1029" s="39"/>
      <c r="W1029" s="39"/>
      <c r="X1029" s="39"/>
      <c r="Y1029" s="39"/>
      <c r="Z1029" s="39"/>
      <c r="AA1029" s="39"/>
      <c r="AB1029" s="39"/>
      <c r="AC1029" s="39"/>
      <c r="AD1029" s="39"/>
      <c r="AE1029" s="39"/>
      <c r="AR1029" s="216" t="s">
        <v>150</v>
      </c>
      <c r="AT1029" s="216" t="s">
        <v>145</v>
      </c>
      <c r="AU1029" s="216" t="s">
        <v>83</v>
      </c>
      <c r="AY1029" s="18" t="s">
        <v>143</v>
      </c>
      <c r="BE1029" s="217">
        <f>IF(N1029="základní",J1029,0)</f>
        <v>0</v>
      </c>
      <c r="BF1029" s="217">
        <f>IF(N1029="snížená",J1029,0)</f>
        <v>0</v>
      </c>
      <c r="BG1029" s="217">
        <f>IF(N1029="zákl. přenesená",J1029,0)</f>
        <v>0</v>
      </c>
      <c r="BH1029" s="217">
        <f>IF(N1029="sníž. přenesená",J1029,0)</f>
        <v>0</v>
      </c>
      <c r="BI1029" s="217">
        <f>IF(N1029="nulová",J1029,0)</f>
        <v>0</v>
      </c>
      <c r="BJ1029" s="18" t="s">
        <v>81</v>
      </c>
      <c r="BK1029" s="217">
        <f>ROUND(I1029*H1029,2)</f>
        <v>0</v>
      </c>
      <c r="BL1029" s="18" t="s">
        <v>150</v>
      </c>
      <c r="BM1029" s="216" t="s">
        <v>1047</v>
      </c>
    </row>
    <row r="1030" s="2" customFormat="1">
      <c r="A1030" s="39"/>
      <c r="B1030" s="40"/>
      <c r="C1030" s="41"/>
      <c r="D1030" s="218" t="s">
        <v>152</v>
      </c>
      <c r="E1030" s="41"/>
      <c r="F1030" s="219" t="s">
        <v>1048</v>
      </c>
      <c r="G1030" s="41"/>
      <c r="H1030" s="41"/>
      <c r="I1030" s="220"/>
      <c r="J1030" s="41"/>
      <c r="K1030" s="41"/>
      <c r="L1030" s="45"/>
      <c r="M1030" s="221"/>
      <c r="N1030" s="222"/>
      <c r="O1030" s="85"/>
      <c r="P1030" s="85"/>
      <c r="Q1030" s="85"/>
      <c r="R1030" s="85"/>
      <c r="S1030" s="85"/>
      <c r="T1030" s="86"/>
      <c r="U1030" s="39"/>
      <c r="V1030" s="39"/>
      <c r="W1030" s="39"/>
      <c r="X1030" s="39"/>
      <c r="Y1030" s="39"/>
      <c r="Z1030" s="39"/>
      <c r="AA1030" s="39"/>
      <c r="AB1030" s="39"/>
      <c r="AC1030" s="39"/>
      <c r="AD1030" s="39"/>
      <c r="AE1030" s="39"/>
      <c r="AT1030" s="18" t="s">
        <v>152</v>
      </c>
      <c r="AU1030" s="18" t="s">
        <v>83</v>
      </c>
    </row>
    <row r="1031" s="2" customFormat="1">
      <c r="A1031" s="39"/>
      <c r="B1031" s="40"/>
      <c r="C1031" s="41"/>
      <c r="D1031" s="223" t="s">
        <v>154</v>
      </c>
      <c r="E1031" s="41"/>
      <c r="F1031" s="224" t="s">
        <v>1049</v>
      </c>
      <c r="G1031" s="41"/>
      <c r="H1031" s="41"/>
      <c r="I1031" s="220"/>
      <c r="J1031" s="41"/>
      <c r="K1031" s="41"/>
      <c r="L1031" s="45"/>
      <c r="M1031" s="221"/>
      <c r="N1031" s="222"/>
      <c r="O1031" s="85"/>
      <c r="P1031" s="85"/>
      <c r="Q1031" s="85"/>
      <c r="R1031" s="85"/>
      <c r="S1031" s="85"/>
      <c r="T1031" s="86"/>
      <c r="U1031" s="39"/>
      <c r="V1031" s="39"/>
      <c r="W1031" s="39"/>
      <c r="X1031" s="39"/>
      <c r="Y1031" s="39"/>
      <c r="Z1031" s="39"/>
      <c r="AA1031" s="39"/>
      <c r="AB1031" s="39"/>
      <c r="AC1031" s="39"/>
      <c r="AD1031" s="39"/>
      <c r="AE1031" s="39"/>
      <c r="AT1031" s="18" t="s">
        <v>154</v>
      </c>
      <c r="AU1031" s="18" t="s">
        <v>83</v>
      </c>
    </row>
    <row r="1032" s="13" customFormat="1">
      <c r="A1032" s="13"/>
      <c r="B1032" s="225"/>
      <c r="C1032" s="226"/>
      <c r="D1032" s="218" t="s">
        <v>156</v>
      </c>
      <c r="E1032" s="227" t="s">
        <v>19</v>
      </c>
      <c r="F1032" s="228" t="s">
        <v>887</v>
      </c>
      <c r="G1032" s="226"/>
      <c r="H1032" s="227" t="s">
        <v>19</v>
      </c>
      <c r="I1032" s="229"/>
      <c r="J1032" s="226"/>
      <c r="K1032" s="226"/>
      <c r="L1032" s="230"/>
      <c r="M1032" s="231"/>
      <c r="N1032" s="232"/>
      <c r="O1032" s="232"/>
      <c r="P1032" s="232"/>
      <c r="Q1032" s="232"/>
      <c r="R1032" s="232"/>
      <c r="S1032" s="232"/>
      <c r="T1032" s="233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34" t="s">
        <v>156</v>
      </c>
      <c r="AU1032" s="234" t="s">
        <v>83</v>
      </c>
      <c r="AV1032" s="13" t="s">
        <v>81</v>
      </c>
      <c r="AW1032" s="13" t="s">
        <v>35</v>
      </c>
      <c r="AX1032" s="13" t="s">
        <v>73</v>
      </c>
      <c r="AY1032" s="234" t="s">
        <v>143</v>
      </c>
    </row>
    <row r="1033" s="14" customFormat="1">
      <c r="A1033" s="14"/>
      <c r="B1033" s="235"/>
      <c r="C1033" s="236"/>
      <c r="D1033" s="218" t="s">
        <v>156</v>
      </c>
      <c r="E1033" s="237" t="s">
        <v>19</v>
      </c>
      <c r="F1033" s="238" t="s">
        <v>1050</v>
      </c>
      <c r="G1033" s="236"/>
      <c r="H1033" s="239">
        <v>347</v>
      </c>
      <c r="I1033" s="240"/>
      <c r="J1033" s="236"/>
      <c r="K1033" s="236"/>
      <c r="L1033" s="241"/>
      <c r="M1033" s="242"/>
      <c r="N1033" s="243"/>
      <c r="O1033" s="243"/>
      <c r="P1033" s="243"/>
      <c r="Q1033" s="243"/>
      <c r="R1033" s="243"/>
      <c r="S1033" s="243"/>
      <c r="T1033" s="244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45" t="s">
        <v>156</v>
      </c>
      <c r="AU1033" s="245" t="s">
        <v>83</v>
      </c>
      <c r="AV1033" s="14" t="s">
        <v>83</v>
      </c>
      <c r="AW1033" s="14" t="s">
        <v>35</v>
      </c>
      <c r="AX1033" s="14" t="s">
        <v>81</v>
      </c>
      <c r="AY1033" s="245" t="s">
        <v>143</v>
      </c>
    </row>
    <row r="1034" s="2" customFormat="1" ht="16.5" customHeight="1">
      <c r="A1034" s="39"/>
      <c r="B1034" s="40"/>
      <c r="C1034" s="205" t="s">
        <v>1051</v>
      </c>
      <c r="D1034" s="205" t="s">
        <v>145</v>
      </c>
      <c r="E1034" s="206" t="s">
        <v>1052</v>
      </c>
      <c r="F1034" s="207" t="s">
        <v>1053</v>
      </c>
      <c r="G1034" s="208" t="s">
        <v>148</v>
      </c>
      <c r="H1034" s="209">
        <v>1041</v>
      </c>
      <c r="I1034" s="210"/>
      <c r="J1034" s="211">
        <f>ROUND(I1034*H1034,2)</f>
        <v>0</v>
      </c>
      <c r="K1034" s="207" t="s">
        <v>149</v>
      </c>
      <c r="L1034" s="45"/>
      <c r="M1034" s="212" t="s">
        <v>19</v>
      </c>
      <c r="N1034" s="213" t="s">
        <v>44</v>
      </c>
      <c r="O1034" s="85"/>
      <c r="P1034" s="214">
        <f>O1034*H1034</f>
        <v>0</v>
      </c>
      <c r="Q1034" s="214">
        <v>0.02681</v>
      </c>
      <c r="R1034" s="214">
        <f>Q1034*H1034</f>
        <v>27.909210000000002</v>
      </c>
      <c r="S1034" s="214">
        <v>0</v>
      </c>
      <c r="T1034" s="215">
        <f>S1034*H1034</f>
        <v>0</v>
      </c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R1034" s="216" t="s">
        <v>150</v>
      </c>
      <c r="AT1034" s="216" t="s">
        <v>145</v>
      </c>
      <c r="AU1034" s="216" t="s">
        <v>83</v>
      </c>
      <c r="AY1034" s="18" t="s">
        <v>143</v>
      </c>
      <c r="BE1034" s="217">
        <f>IF(N1034="základní",J1034,0)</f>
        <v>0</v>
      </c>
      <c r="BF1034" s="217">
        <f>IF(N1034="snížená",J1034,0)</f>
        <v>0</v>
      </c>
      <c r="BG1034" s="217">
        <f>IF(N1034="zákl. přenesená",J1034,0)</f>
        <v>0</v>
      </c>
      <c r="BH1034" s="217">
        <f>IF(N1034="sníž. přenesená",J1034,0)</f>
        <v>0</v>
      </c>
      <c r="BI1034" s="217">
        <f>IF(N1034="nulová",J1034,0)</f>
        <v>0</v>
      </c>
      <c r="BJ1034" s="18" t="s">
        <v>81</v>
      </c>
      <c r="BK1034" s="217">
        <f>ROUND(I1034*H1034,2)</f>
        <v>0</v>
      </c>
      <c r="BL1034" s="18" t="s">
        <v>150</v>
      </c>
      <c r="BM1034" s="216" t="s">
        <v>1054</v>
      </c>
    </row>
    <row r="1035" s="2" customFormat="1">
      <c r="A1035" s="39"/>
      <c r="B1035" s="40"/>
      <c r="C1035" s="41"/>
      <c r="D1035" s="218" t="s">
        <v>152</v>
      </c>
      <c r="E1035" s="41"/>
      <c r="F1035" s="219" t="s">
        <v>1055</v>
      </c>
      <c r="G1035" s="41"/>
      <c r="H1035" s="41"/>
      <c r="I1035" s="220"/>
      <c r="J1035" s="41"/>
      <c r="K1035" s="41"/>
      <c r="L1035" s="45"/>
      <c r="M1035" s="221"/>
      <c r="N1035" s="222"/>
      <c r="O1035" s="85"/>
      <c r="P1035" s="85"/>
      <c r="Q1035" s="85"/>
      <c r="R1035" s="85"/>
      <c r="S1035" s="85"/>
      <c r="T1035" s="86"/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T1035" s="18" t="s">
        <v>152</v>
      </c>
      <c r="AU1035" s="18" t="s">
        <v>83</v>
      </c>
    </row>
    <row r="1036" s="2" customFormat="1">
      <c r="A1036" s="39"/>
      <c r="B1036" s="40"/>
      <c r="C1036" s="41"/>
      <c r="D1036" s="223" t="s">
        <v>154</v>
      </c>
      <c r="E1036" s="41"/>
      <c r="F1036" s="224" t="s">
        <v>1056</v>
      </c>
      <c r="G1036" s="41"/>
      <c r="H1036" s="41"/>
      <c r="I1036" s="220"/>
      <c r="J1036" s="41"/>
      <c r="K1036" s="41"/>
      <c r="L1036" s="45"/>
      <c r="M1036" s="221"/>
      <c r="N1036" s="222"/>
      <c r="O1036" s="85"/>
      <c r="P1036" s="85"/>
      <c r="Q1036" s="85"/>
      <c r="R1036" s="85"/>
      <c r="S1036" s="85"/>
      <c r="T1036" s="86"/>
      <c r="U1036" s="39"/>
      <c r="V1036" s="39"/>
      <c r="W1036" s="39"/>
      <c r="X1036" s="39"/>
      <c r="Y1036" s="39"/>
      <c r="Z1036" s="39"/>
      <c r="AA1036" s="39"/>
      <c r="AB1036" s="39"/>
      <c r="AC1036" s="39"/>
      <c r="AD1036" s="39"/>
      <c r="AE1036" s="39"/>
      <c r="AT1036" s="18" t="s">
        <v>154</v>
      </c>
      <c r="AU1036" s="18" t="s">
        <v>83</v>
      </c>
    </row>
    <row r="1037" s="13" customFormat="1">
      <c r="A1037" s="13"/>
      <c r="B1037" s="225"/>
      <c r="C1037" s="226"/>
      <c r="D1037" s="218" t="s">
        <v>156</v>
      </c>
      <c r="E1037" s="227" t="s">
        <v>19</v>
      </c>
      <c r="F1037" s="228" t="s">
        <v>887</v>
      </c>
      <c r="G1037" s="226"/>
      <c r="H1037" s="227" t="s">
        <v>19</v>
      </c>
      <c r="I1037" s="229"/>
      <c r="J1037" s="226"/>
      <c r="K1037" s="226"/>
      <c r="L1037" s="230"/>
      <c r="M1037" s="231"/>
      <c r="N1037" s="232"/>
      <c r="O1037" s="232"/>
      <c r="P1037" s="232"/>
      <c r="Q1037" s="232"/>
      <c r="R1037" s="232"/>
      <c r="S1037" s="232"/>
      <c r="T1037" s="233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34" t="s">
        <v>156</v>
      </c>
      <c r="AU1037" s="234" t="s">
        <v>83</v>
      </c>
      <c r="AV1037" s="13" t="s">
        <v>81</v>
      </c>
      <c r="AW1037" s="13" t="s">
        <v>35</v>
      </c>
      <c r="AX1037" s="13" t="s">
        <v>73</v>
      </c>
      <c r="AY1037" s="234" t="s">
        <v>143</v>
      </c>
    </row>
    <row r="1038" s="13" customFormat="1">
      <c r="A1038" s="13"/>
      <c r="B1038" s="225"/>
      <c r="C1038" s="226"/>
      <c r="D1038" s="218" t="s">
        <v>156</v>
      </c>
      <c r="E1038" s="227" t="s">
        <v>19</v>
      </c>
      <c r="F1038" s="228" t="s">
        <v>1057</v>
      </c>
      <c r="G1038" s="226"/>
      <c r="H1038" s="227" t="s">
        <v>19</v>
      </c>
      <c r="I1038" s="229"/>
      <c r="J1038" s="226"/>
      <c r="K1038" s="226"/>
      <c r="L1038" s="230"/>
      <c r="M1038" s="231"/>
      <c r="N1038" s="232"/>
      <c r="O1038" s="232"/>
      <c r="P1038" s="232"/>
      <c r="Q1038" s="232"/>
      <c r="R1038" s="232"/>
      <c r="S1038" s="232"/>
      <c r="T1038" s="233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34" t="s">
        <v>156</v>
      </c>
      <c r="AU1038" s="234" t="s">
        <v>83</v>
      </c>
      <c r="AV1038" s="13" t="s">
        <v>81</v>
      </c>
      <c r="AW1038" s="13" t="s">
        <v>35</v>
      </c>
      <c r="AX1038" s="13" t="s">
        <v>73</v>
      </c>
      <c r="AY1038" s="234" t="s">
        <v>143</v>
      </c>
    </row>
    <row r="1039" s="14" customFormat="1">
      <c r="A1039" s="14"/>
      <c r="B1039" s="235"/>
      <c r="C1039" s="236"/>
      <c r="D1039" s="218" t="s">
        <v>156</v>
      </c>
      <c r="E1039" s="237" t="s">
        <v>19</v>
      </c>
      <c r="F1039" s="238" t="s">
        <v>1058</v>
      </c>
      <c r="G1039" s="236"/>
      <c r="H1039" s="239">
        <v>1041</v>
      </c>
      <c r="I1039" s="240"/>
      <c r="J1039" s="236"/>
      <c r="K1039" s="236"/>
      <c r="L1039" s="241"/>
      <c r="M1039" s="242"/>
      <c r="N1039" s="243"/>
      <c r="O1039" s="243"/>
      <c r="P1039" s="243"/>
      <c r="Q1039" s="243"/>
      <c r="R1039" s="243"/>
      <c r="S1039" s="243"/>
      <c r="T1039" s="244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45" t="s">
        <v>156</v>
      </c>
      <c r="AU1039" s="245" t="s">
        <v>83</v>
      </c>
      <c r="AV1039" s="14" t="s">
        <v>83</v>
      </c>
      <c r="AW1039" s="14" t="s">
        <v>35</v>
      </c>
      <c r="AX1039" s="14" t="s">
        <v>81</v>
      </c>
      <c r="AY1039" s="245" t="s">
        <v>143</v>
      </c>
    </row>
    <row r="1040" s="2" customFormat="1" ht="16.5" customHeight="1">
      <c r="A1040" s="39"/>
      <c r="B1040" s="40"/>
      <c r="C1040" s="257" t="s">
        <v>1059</v>
      </c>
      <c r="D1040" s="257" t="s">
        <v>468</v>
      </c>
      <c r="E1040" s="258" t="s">
        <v>1060</v>
      </c>
      <c r="F1040" s="259" t="s">
        <v>1061</v>
      </c>
      <c r="G1040" s="260" t="s">
        <v>185</v>
      </c>
      <c r="H1040" s="261">
        <v>708</v>
      </c>
      <c r="I1040" s="262"/>
      <c r="J1040" s="263">
        <f>ROUND(I1040*H1040,2)</f>
        <v>0</v>
      </c>
      <c r="K1040" s="259" t="s">
        <v>19</v>
      </c>
      <c r="L1040" s="264"/>
      <c r="M1040" s="265" t="s">
        <v>19</v>
      </c>
      <c r="N1040" s="266" t="s">
        <v>44</v>
      </c>
      <c r="O1040" s="85"/>
      <c r="P1040" s="214">
        <f>O1040*H1040</f>
        <v>0</v>
      </c>
      <c r="Q1040" s="214">
        <v>0.067000000000000004</v>
      </c>
      <c r="R1040" s="214">
        <f>Q1040*H1040</f>
        <v>47.436</v>
      </c>
      <c r="S1040" s="214">
        <v>0</v>
      </c>
      <c r="T1040" s="215">
        <f>S1040*H1040</f>
        <v>0</v>
      </c>
      <c r="U1040" s="39"/>
      <c r="V1040" s="39"/>
      <c r="W1040" s="39"/>
      <c r="X1040" s="39"/>
      <c r="Y1040" s="39"/>
      <c r="Z1040" s="39"/>
      <c r="AA1040" s="39"/>
      <c r="AB1040" s="39"/>
      <c r="AC1040" s="39"/>
      <c r="AD1040" s="39"/>
      <c r="AE1040" s="39"/>
      <c r="AR1040" s="216" t="s">
        <v>210</v>
      </c>
      <c r="AT1040" s="216" t="s">
        <v>468</v>
      </c>
      <c r="AU1040" s="216" t="s">
        <v>83</v>
      </c>
      <c r="AY1040" s="18" t="s">
        <v>143</v>
      </c>
      <c r="BE1040" s="217">
        <f>IF(N1040="základní",J1040,0)</f>
        <v>0</v>
      </c>
      <c r="BF1040" s="217">
        <f>IF(N1040="snížená",J1040,0)</f>
        <v>0</v>
      </c>
      <c r="BG1040" s="217">
        <f>IF(N1040="zákl. přenesená",J1040,0)</f>
        <v>0</v>
      </c>
      <c r="BH1040" s="217">
        <f>IF(N1040="sníž. přenesená",J1040,0)</f>
        <v>0</v>
      </c>
      <c r="BI1040" s="217">
        <f>IF(N1040="nulová",J1040,0)</f>
        <v>0</v>
      </c>
      <c r="BJ1040" s="18" t="s">
        <v>81</v>
      </c>
      <c r="BK1040" s="217">
        <f>ROUND(I1040*H1040,2)</f>
        <v>0</v>
      </c>
      <c r="BL1040" s="18" t="s">
        <v>150</v>
      </c>
      <c r="BM1040" s="216" t="s">
        <v>1062</v>
      </c>
    </row>
    <row r="1041" s="2" customFormat="1">
      <c r="A1041" s="39"/>
      <c r="B1041" s="40"/>
      <c r="C1041" s="41"/>
      <c r="D1041" s="218" t="s">
        <v>152</v>
      </c>
      <c r="E1041" s="41"/>
      <c r="F1041" s="219" t="s">
        <v>1061</v>
      </c>
      <c r="G1041" s="41"/>
      <c r="H1041" s="41"/>
      <c r="I1041" s="220"/>
      <c r="J1041" s="41"/>
      <c r="K1041" s="41"/>
      <c r="L1041" s="45"/>
      <c r="M1041" s="221"/>
      <c r="N1041" s="222"/>
      <c r="O1041" s="85"/>
      <c r="P1041" s="85"/>
      <c r="Q1041" s="85"/>
      <c r="R1041" s="85"/>
      <c r="S1041" s="85"/>
      <c r="T1041" s="86"/>
      <c r="U1041" s="39"/>
      <c r="V1041" s="39"/>
      <c r="W1041" s="39"/>
      <c r="X1041" s="39"/>
      <c r="Y1041" s="39"/>
      <c r="Z1041" s="39"/>
      <c r="AA1041" s="39"/>
      <c r="AB1041" s="39"/>
      <c r="AC1041" s="39"/>
      <c r="AD1041" s="39"/>
      <c r="AE1041" s="39"/>
      <c r="AT1041" s="18" t="s">
        <v>152</v>
      </c>
      <c r="AU1041" s="18" t="s">
        <v>83</v>
      </c>
    </row>
    <row r="1042" s="13" customFormat="1">
      <c r="A1042" s="13"/>
      <c r="B1042" s="225"/>
      <c r="C1042" s="226"/>
      <c r="D1042" s="218" t="s">
        <v>156</v>
      </c>
      <c r="E1042" s="227" t="s">
        <v>19</v>
      </c>
      <c r="F1042" s="228" t="s">
        <v>887</v>
      </c>
      <c r="G1042" s="226"/>
      <c r="H1042" s="227" t="s">
        <v>19</v>
      </c>
      <c r="I1042" s="229"/>
      <c r="J1042" s="226"/>
      <c r="K1042" s="226"/>
      <c r="L1042" s="230"/>
      <c r="M1042" s="231"/>
      <c r="N1042" s="232"/>
      <c r="O1042" s="232"/>
      <c r="P1042" s="232"/>
      <c r="Q1042" s="232"/>
      <c r="R1042" s="232"/>
      <c r="S1042" s="232"/>
      <c r="T1042" s="233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4" t="s">
        <v>156</v>
      </c>
      <c r="AU1042" s="234" t="s">
        <v>83</v>
      </c>
      <c r="AV1042" s="13" t="s">
        <v>81</v>
      </c>
      <c r="AW1042" s="13" t="s">
        <v>35</v>
      </c>
      <c r="AX1042" s="13" t="s">
        <v>73</v>
      </c>
      <c r="AY1042" s="234" t="s">
        <v>143</v>
      </c>
    </row>
    <row r="1043" s="13" customFormat="1">
      <c r="A1043" s="13"/>
      <c r="B1043" s="225"/>
      <c r="C1043" s="226"/>
      <c r="D1043" s="218" t="s">
        <v>156</v>
      </c>
      <c r="E1043" s="227" t="s">
        <v>19</v>
      </c>
      <c r="F1043" s="228" t="s">
        <v>1063</v>
      </c>
      <c r="G1043" s="226"/>
      <c r="H1043" s="227" t="s">
        <v>19</v>
      </c>
      <c r="I1043" s="229"/>
      <c r="J1043" s="226"/>
      <c r="K1043" s="226"/>
      <c r="L1043" s="230"/>
      <c r="M1043" s="231"/>
      <c r="N1043" s="232"/>
      <c r="O1043" s="232"/>
      <c r="P1043" s="232"/>
      <c r="Q1043" s="232"/>
      <c r="R1043" s="232"/>
      <c r="S1043" s="232"/>
      <c r="T1043" s="233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34" t="s">
        <v>156</v>
      </c>
      <c r="AU1043" s="234" t="s">
        <v>83</v>
      </c>
      <c r="AV1043" s="13" t="s">
        <v>81</v>
      </c>
      <c r="AW1043" s="13" t="s">
        <v>35</v>
      </c>
      <c r="AX1043" s="13" t="s">
        <v>73</v>
      </c>
      <c r="AY1043" s="234" t="s">
        <v>143</v>
      </c>
    </row>
    <row r="1044" s="14" customFormat="1">
      <c r="A1044" s="14"/>
      <c r="B1044" s="235"/>
      <c r="C1044" s="236"/>
      <c r="D1044" s="218" t="s">
        <v>156</v>
      </c>
      <c r="E1044" s="237" t="s">
        <v>19</v>
      </c>
      <c r="F1044" s="238" t="s">
        <v>1064</v>
      </c>
      <c r="G1044" s="236"/>
      <c r="H1044" s="239">
        <v>707.88</v>
      </c>
      <c r="I1044" s="240"/>
      <c r="J1044" s="236"/>
      <c r="K1044" s="236"/>
      <c r="L1044" s="241"/>
      <c r="M1044" s="242"/>
      <c r="N1044" s="243"/>
      <c r="O1044" s="243"/>
      <c r="P1044" s="243"/>
      <c r="Q1044" s="243"/>
      <c r="R1044" s="243"/>
      <c r="S1044" s="243"/>
      <c r="T1044" s="244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45" t="s">
        <v>156</v>
      </c>
      <c r="AU1044" s="245" t="s">
        <v>83</v>
      </c>
      <c r="AV1044" s="14" t="s">
        <v>83</v>
      </c>
      <c r="AW1044" s="14" t="s">
        <v>35</v>
      </c>
      <c r="AX1044" s="14" t="s">
        <v>73</v>
      </c>
      <c r="AY1044" s="245" t="s">
        <v>143</v>
      </c>
    </row>
    <row r="1045" s="13" customFormat="1">
      <c r="A1045" s="13"/>
      <c r="B1045" s="225"/>
      <c r="C1045" s="226"/>
      <c r="D1045" s="218" t="s">
        <v>156</v>
      </c>
      <c r="E1045" s="227" t="s">
        <v>19</v>
      </c>
      <c r="F1045" s="228" t="s">
        <v>1065</v>
      </c>
      <c r="G1045" s="226"/>
      <c r="H1045" s="227" t="s">
        <v>19</v>
      </c>
      <c r="I1045" s="229"/>
      <c r="J1045" s="226"/>
      <c r="K1045" s="226"/>
      <c r="L1045" s="230"/>
      <c r="M1045" s="231"/>
      <c r="N1045" s="232"/>
      <c r="O1045" s="232"/>
      <c r="P1045" s="232"/>
      <c r="Q1045" s="232"/>
      <c r="R1045" s="232"/>
      <c r="S1045" s="232"/>
      <c r="T1045" s="233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34" t="s">
        <v>156</v>
      </c>
      <c r="AU1045" s="234" t="s">
        <v>83</v>
      </c>
      <c r="AV1045" s="13" t="s">
        <v>81</v>
      </c>
      <c r="AW1045" s="13" t="s">
        <v>35</v>
      </c>
      <c r="AX1045" s="13" t="s">
        <v>73</v>
      </c>
      <c r="AY1045" s="234" t="s">
        <v>143</v>
      </c>
    </row>
    <row r="1046" s="14" customFormat="1">
      <c r="A1046" s="14"/>
      <c r="B1046" s="235"/>
      <c r="C1046" s="236"/>
      <c r="D1046" s="218" t="s">
        <v>156</v>
      </c>
      <c r="E1046" s="237" t="s">
        <v>19</v>
      </c>
      <c r="F1046" s="238" t="s">
        <v>1066</v>
      </c>
      <c r="G1046" s="236"/>
      <c r="H1046" s="239">
        <v>0.12</v>
      </c>
      <c r="I1046" s="240"/>
      <c r="J1046" s="236"/>
      <c r="K1046" s="236"/>
      <c r="L1046" s="241"/>
      <c r="M1046" s="242"/>
      <c r="N1046" s="243"/>
      <c r="O1046" s="243"/>
      <c r="P1046" s="243"/>
      <c r="Q1046" s="243"/>
      <c r="R1046" s="243"/>
      <c r="S1046" s="243"/>
      <c r="T1046" s="244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45" t="s">
        <v>156</v>
      </c>
      <c r="AU1046" s="245" t="s">
        <v>83</v>
      </c>
      <c r="AV1046" s="14" t="s">
        <v>83</v>
      </c>
      <c r="AW1046" s="14" t="s">
        <v>35</v>
      </c>
      <c r="AX1046" s="14" t="s">
        <v>73</v>
      </c>
      <c r="AY1046" s="245" t="s">
        <v>143</v>
      </c>
    </row>
    <row r="1047" s="15" customFormat="1">
      <c r="A1047" s="15"/>
      <c r="B1047" s="246"/>
      <c r="C1047" s="247"/>
      <c r="D1047" s="218" t="s">
        <v>156</v>
      </c>
      <c r="E1047" s="248" t="s">
        <v>19</v>
      </c>
      <c r="F1047" s="249" t="s">
        <v>174</v>
      </c>
      <c r="G1047" s="247"/>
      <c r="H1047" s="250">
        <v>708</v>
      </c>
      <c r="I1047" s="251"/>
      <c r="J1047" s="247"/>
      <c r="K1047" s="247"/>
      <c r="L1047" s="252"/>
      <c r="M1047" s="253"/>
      <c r="N1047" s="254"/>
      <c r="O1047" s="254"/>
      <c r="P1047" s="254"/>
      <c r="Q1047" s="254"/>
      <c r="R1047" s="254"/>
      <c r="S1047" s="254"/>
      <c r="T1047" s="255"/>
      <c r="U1047" s="15"/>
      <c r="V1047" s="15"/>
      <c r="W1047" s="15"/>
      <c r="X1047" s="15"/>
      <c r="Y1047" s="15"/>
      <c r="Z1047" s="15"/>
      <c r="AA1047" s="15"/>
      <c r="AB1047" s="15"/>
      <c r="AC1047" s="15"/>
      <c r="AD1047" s="15"/>
      <c r="AE1047" s="15"/>
      <c r="AT1047" s="256" t="s">
        <v>156</v>
      </c>
      <c r="AU1047" s="256" t="s">
        <v>83</v>
      </c>
      <c r="AV1047" s="15" t="s">
        <v>150</v>
      </c>
      <c r="AW1047" s="15" t="s">
        <v>35</v>
      </c>
      <c r="AX1047" s="15" t="s">
        <v>81</v>
      </c>
      <c r="AY1047" s="256" t="s">
        <v>143</v>
      </c>
    </row>
    <row r="1048" s="2" customFormat="1" ht="16.5" customHeight="1">
      <c r="A1048" s="39"/>
      <c r="B1048" s="40"/>
      <c r="C1048" s="205" t="s">
        <v>1067</v>
      </c>
      <c r="D1048" s="205" t="s">
        <v>145</v>
      </c>
      <c r="E1048" s="206" t="s">
        <v>1068</v>
      </c>
      <c r="F1048" s="207" t="s">
        <v>1069</v>
      </c>
      <c r="G1048" s="208" t="s">
        <v>148</v>
      </c>
      <c r="H1048" s="209">
        <v>300</v>
      </c>
      <c r="I1048" s="210"/>
      <c r="J1048" s="211">
        <f>ROUND(I1048*H1048,2)</f>
        <v>0</v>
      </c>
      <c r="K1048" s="207" t="s">
        <v>149</v>
      </c>
      <c r="L1048" s="45"/>
      <c r="M1048" s="212" t="s">
        <v>19</v>
      </c>
      <c r="N1048" s="213" t="s">
        <v>44</v>
      </c>
      <c r="O1048" s="85"/>
      <c r="P1048" s="214">
        <f>O1048*H1048</f>
        <v>0</v>
      </c>
      <c r="Q1048" s="214">
        <v>0</v>
      </c>
      <c r="R1048" s="214">
        <f>Q1048*H1048</f>
        <v>0</v>
      </c>
      <c r="S1048" s="214">
        <v>0.01</v>
      </c>
      <c r="T1048" s="215">
        <f>S1048*H1048</f>
        <v>3</v>
      </c>
      <c r="U1048" s="39"/>
      <c r="V1048" s="39"/>
      <c r="W1048" s="39"/>
      <c r="X1048" s="39"/>
      <c r="Y1048" s="39"/>
      <c r="Z1048" s="39"/>
      <c r="AA1048" s="39"/>
      <c r="AB1048" s="39"/>
      <c r="AC1048" s="39"/>
      <c r="AD1048" s="39"/>
      <c r="AE1048" s="39"/>
      <c r="AR1048" s="216" t="s">
        <v>150</v>
      </c>
      <c r="AT1048" s="216" t="s">
        <v>145</v>
      </c>
      <c r="AU1048" s="216" t="s">
        <v>83</v>
      </c>
      <c r="AY1048" s="18" t="s">
        <v>143</v>
      </c>
      <c r="BE1048" s="217">
        <f>IF(N1048="základní",J1048,0)</f>
        <v>0</v>
      </c>
      <c r="BF1048" s="217">
        <f>IF(N1048="snížená",J1048,0)</f>
        <v>0</v>
      </c>
      <c r="BG1048" s="217">
        <f>IF(N1048="zákl. přenesená",J1048,0)</f>
        <v>0</v>
      </c>
      <c r="BH1048" s="217">
        <f>IF(N1048="sníž. přenesená",J1048,0)</f>
        <v>0</v>
      </c>
      <c r="BI1048" s="217">
        <f>IF(N1048="nulová",J1048,0)</f>
        <v>0</v>
      </c>
      <c r="BJ1048" s="18" t="s">
        <v>81</v>
      </c>
      <c r="BK1048" s="217">
        <f>ROUND(I1048*H1048,2)</f>
        <v>0</v>
      </c>
      <c r="BL1048" s="18" t="s">
        <v>150</v>
      </c>
      <c r="BM1048" s="216" t="s">
        <v>1070</v>
      </c>
    </row>
    <row r="1049" s="2" customFormat="1">
      <c r="A1049" s="39"/>
      <c r="B1049" s="40"/>
      <c r="C1049" s="41"/>
      <c r="D1049" s="218" t="s">
        <v>152</v>
      </c>
      <c r="E1049" s="41"/>
      <c r="F1049" s="219" t="s">
        <v>1071</v>
      </c>
      <c r="G1049" s="41"/>
      <c r="H1049" s="41"/>
      <c r="I1049" s="220"/>
      <c r="J1049" s="41"/>
      <c r="K1049" s="41"/>
      <c r="L1049" s="45"/>
      <c r="M1049" s="221"/>
      <c r="N1049" s="222"/>
      <c r="O1049" s="85"/>
      <c r="P1049" s="85"/>
      <c r="Q1049" s="85"/>
      <c r="R1049" s="85"/>
      <c r="S1049" s="85"/>
      <c r="T1049" s="86"/>
      <c r="U1049" s="39"/>
      <c r="V1049" s="39"/>
      <c r="W1049" s="39"/>
      <c r="X1049" s="39"/>
      <c r="Y1049" s="39"/>
      <c r="Z1049" s="39"/>
      <c r="AA1049" s="39"/>
      <c r="AB1049" s="39"/>
      <c r="AC1049" s="39"/>
      <c r="AD1049" s="39"/>
      <c r="AE1049" s="39"/>
      <c r="AT1049" s="18" t="s">
        <v>152</v>
      </c>
      <c r="AU1049" s="18" t="s">
        <v>83</v>
      </c>
    </row>
    <row r="1050" s="2" customFormat="1">
      <c r="A1050" s="39"/>
      <c r="B1050" s="40"/>
      <c r="C1050" s="41"/>
      <c r="D1050" s="223" t="s">
        <v>154</v>
      </c>
      <c r="E1050" s="41"/>
      <c r="F1050" s="224" t="s">
        <v>1072</v>
      </c>
      <c r="G1050" s="41"/>
      <c r="H1050" s="41"/>
      <c r="I1050" s="220"/>
      <c r="J1050" s="41"/>
      <c r="K1050" s="41"/>
      <c r="L1050" s="45"/>
      <c r="M1050" s="221"/>
      <c r="N1050" s="222"/>
      <c r="O1050" s="85"/>
      <c r="P1050" s="85"/>
      <c r="Q1050" s="85"/>
      <c r="R1050" s="85"/>
      <c r="S1050" s="85"/>
      <c r="T1050" s="86"/>
      <c r="U1050" s="39"/>
      <c r="V1050" s="39"/>
      <c r="W1050" s="39"/>
      <c r="X1050" s="39"/>
      <c r="Y1050" s="39"/>
      <c r="Z1050" s="39"/>
      <c r="AA1050" s="39"/>
      <c r="AB1050" s="39"/>
      <c r="AC1050" s="39"/>
      <c r="AD1050" s="39"/>
      <c r="AE1050" s="39"/>
      <c r="AT1050" s="18" t="s">
        <v>154</v>
      </c>
      <c r="AU1050" s="18" t="s">
        <v>83</v>
      </c>
    </row>
    <row r="1051" s="13" customFormat="1">
      <c r="A1051" s="13"/>
      <c r="B1051" s="225"/>
      <c r="C1051" s="226"/>
      <c r="D1051" s="218" t="s">
        <v>156</v>
      </c>
      <c r="E1051" s="227" t="s">
        <v>19</v>
      </c>
      <c r="F1051" s="228" t="s">
        <v>1073</v>
      </c>
      <c r="G1051" s="226"/>
      <c r="H1051" s="227" t="s">
        <v>19</v>
      </c>
      <c r="I1051" s="229"/>
      <c r="J1051" s="226"/>
      <c r="K1051" s="226"/>
      <c r="L1051" s="230"/>
      <c r="M1051" s="231"/>
      <c r="N1051" s="232"/>
      <c r="O1051" s="232"/>
      <c r="P1051" s="232"/>
      <c r="Q1051" s="232"/>
      <c r="R1051" s="232"/>
      <c r="S1051" s="232"/>
      <c r="T1051" s="233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34" t="s">
        <v>156</v>
      </c>
      <c r="AU1051" s="234" t="s">
        <v>83</v>
      </c>
      <c r="AV1051" s="13" t="s">
        <v>81</v>
      </c>
      <c r="AW1051" s="13" t="s">
        <v>35</v>
      </c>
      <c r="AX1051" s="13" t="s">
        <v>73</v>
      </c>
      <c r="AY1051" s="234" t="s">
        <v>143</v>
      </c>
    </row>
    <row r="1052" s="14" customFormat="1">
      <c r="A1052" s="14"/>
      <c r="B1052" s="235"/>
      <c r="C1052" s="236"/>
      <c r="D1052" s="218" t="s">
        <v>156</v>
      </c>
      <c r="E1052" s="237" t="s">
        <v>19</v>
      </c>
      <c r="F1052" s="238" t="s">
        <v>1074</v>
      </c>
      <c r="G1052" s="236"/>
      <c r="H1052" s="239">
        <v>300</v>
      </c>
      <c r="I1052" s="240"/>
      <c r="J1052" s="236"/>
      <c r="K1052" s="236"/>
      <c r="L1052" s="241"/>
      <c r="M1052" s="242"/>
      <c r="N1052" s="243"/>
      <c r="O1052" s="243"/>
      <c r="P1052" s="243"/>
      <c r="Q1052" s="243"/>
      <c r="R1052" s="243"/>
      <c r="S1052" s="243"/>
      <c r="T1052" s="244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45" t="s">
        <v>156</v>
      </c>
      <c r="AU1052" s="245" t="s">
        <v>83</v>
      </c>
      <c r="AV1052" s="14" t="s">
        <v>83</v>
      </c>
      <c r="AW1052" s="14" t="s">
        <v>35</v>
      </c>
      <c r="AX1052" s="14" t="s">
        <v>81</v>
      </c>
      <c r="AY1052" s="245" t="s">
        <v>143</v>
      </c>
    </row>
    <row r="1053" s="2" customFormat="1" ht="16.5" customHeight="1">
      <c r="A1053" s="39"/>
      <c r="B1053" s="40"/>
      <c r="C1053" s="205" t="s">
        <v>1075</v>
      </c>
      <c r="D1053" s="205" t="s">
        <v>145</v>
      </c>
      <c r="E1053" s="206" t="s">
        <v>1076</v>
      </c>
      <c r="F1053" s="207" t="s">
        <v>1077</v>
      </c>
      <c r="G1053" s="208" t="s">
        <v>630</v>
      </c>
      <c r="H1053" s="209">
        <v>9.5</v>
      </c>
      <c r="I1053" s="210"/>
      <c r="J1053" s="211">
        <f>ROUND(I1053*H1053,2)</f>
        <v>0</v>
      </c>
      <c r="K1053" s="207" t="s">
        <v>149</v>
      </c>
      <c r="L1053" s="45"/>
      <c r="M1053" s="212" t="s">
        <v>19</v>
      </c>
      <c r="N1053" s="213" t="s">
        <v>44</v>
      </c>
      <c r="O1053" s="85"/>
      <c r="P1053" s="214">
        <f>O1053*H1053</f>
        <v>0</v>
      </c>
      <c r="Q1053" s="214">
        <v>0</v>
      </c>
      <c r="R1053" s="214">
        <f>Q1053*H1053</f>
        <v>0</v>
      </c>
      <c r="S1053" s="214">
        <v>0.753</v>
      </c>
      <c r="T1053" s="215">
        <f>S1053*H1053</f>
        <v>7.1535000000000002</v>
      </c>
      <c r="U1053" s="39"/>
      <c r="V1053" s="39"/>
      <c r="W1053" s="39"/>
      <c r="X1053" s="39"/>
      <c r="Y1053" s="39"/>
      <c r="Z1053" s="39"/>
      <c r="AA1053" s="39"/>
      <c r="AB1053" s="39"/>
      <c r="AC1053" s="39"/>
      <c r="AD1053" s="39"/>
      <c r="AE1053" s="39"/>
      <c r="AR1053" s="216" t="s">
        <v>150</v>
      </c>
      <c r="AT1053" s="216" t="s">
        <v>145</v>
      </c>
      <c r="AU1053" s="216" t="s">
        <v>83</v>
      </c>
      <c r="AY1053" s="18" t="s">
        <v>143</v>
      </c>
      <c r="BE1053" s="217">
        <f>IF(N1053="základní",J1053,0)</f>
        <v>0</v>
      </c>
      <c r="BF1053" s="217">
        <f>IF(N1053="snížená",J1053,0)</f>
        <v>0</v>
      </c>
      <c r="BG1053" s="217">
        <f>IF(N1053="zákl. přenesená",J1053,0)</f>
        <v>0</v>
      </c>
      <c r="BH1053" s="217">
        <f>IF(N1053="sníž. přenesená",J1053,0)</f>
        <v>0</v>
      </c>
      <c r="BI1053" s="217">
        <f>IF(N1053="nulová",J1053,0)</f>
        <v>0</v>
      </c>
      <c r="BJ1053" s="18" t="s">
        <v>81</v>
      </c>
      <c r="BK1053" s="217">
        <f>ROUND(I1053*H1053,2)</f>
        <v>0</v>
      </c>
      <c r="BL1053" s="18" t="s">
        <v>150</v>
      </c>
      <c r="BM1053" s="216" t="s">
        <v>1078</v>
      </c>
    </row>
    <row r="1054" s="2" customFormat="1">
      <c r="A1054" s="39"/>
      <c r="B1054" s="40"/>
      <c r="C1054" s="41"/>
      <c r="D1054" s="218" t="s">
        <v>152</v>
      </c>
      <c r="E1054" s="41"/>
      <c r="F1054" s="219" t="s">
        <v>1079</v>
      </c>
      <c r="G1054" s="41"/>
      <c r="H1054" s="41"/>
      <c r="I1054" s="220"/>
      <c r="J1054" s="41"/>
      <c r="K1054" s="41"/>
      <c r="L1054" s="45"/>
      <c r="M1054" s="221"/>
      <c r="N1054" s="222"/>
      <c r="O1054" s="85"/>
      <c r="P1054" s="85"/>
      <c r="Q1054" s="85"/>
      <c r="R1054" s="85"/>
      <c r="S1054" s="85"/>
      <c r="T1054" s="86"/>
      <c r="U1054" s="39"/>
      <c r="V1054" s="39"/>
      <c r="W1054" s="39"/>
      <c r="X1054" s="39"/>
      <c r="Y1054" s="39"/>
      <c r="Z1054" s="39"/>
      <c r="AA1054" s="39"/>
      <c r="AB1054" s="39"/>
      <c r="AC1054" s="39"/>
      <c r="AD1054" s="39"/>
      <c r="AE1054" s="39"/>
      <c r="AT1054" s="18" t="s">
        <v>152</v>
      </c>
      <c r="AU1054" s="18" t="s">
        <v>83</v>
      </c>
    </row>
    <row r="1055" s="2" customFormat="1">
      <c r="A1055" s="39"/>
      <c r="B1055" s="40"/>
      <c r="C1055" s="41"/>
      <c r="D1055" s="223" t="s">
        <v>154</v>
      </c>
      <c r="E1055" s="41"/>
      <c r="F1055" s="224" t="s">
        <v>1080</v>
      </c>
      <c r="G1055" s="41"/>
      <c r="H1055" s="41"/>
      <c r="I1055" s="220"/>
      <c r="J1055" s="41"/>
      <c r="K1055" s="41"/>
      <c r="L1055" s="45"/>
      <c r="M1055" s="221"/>
      <c r="N1055" s="222"/>
      <c r="O1055" s="85"/>
      <c r="P1055" s="85"/>
      <c r="Q1055" s="85"/>
      <c r="R1055" s="85"/>
      <c r="S1055" s="85"/>
      <c r="T1055" s="86"/>
      <c r="U1055" s="39"/>
      <c r="V1055" s="39"/>
      <c r="W1055" s="39"/>
      <c r="X1055" s="39"/>
      <c r="Y1055" s="39"/>
      <c r="Z1055" s="39"/>
      <c r="AA1055" s="39"/>
      <c r="AB1055" s="39"/>
      <c r="AC1055" s="39"/>
      <c r="AD1055" s="39"/>
      <c r="AE1055" s="39"/>
      <c r="AT1055" s="18" t="s">
        <v>154</v>
      </c>
      <c r="AU1055" s="18" t="s">
        <v>83</v>
      </c>
    </row>
    <row r="1056" s="13" customFormat="1">
      <c r="A1056" s="13"/>
      <c r="B1056" s="225"/>
      <c r="C1056" s="226"/>
      <c r="D1056" s="218" t="s">
        <v>156</v>
      </c>
      <c r="E1056" s="227" t="s">
        <v>19</v>
      </c>
      <c r="F1056" s="228" t="s">
        <v>181</v>
      </c>
      <c r="G1056" s="226"/>
      <c r="H1056" s="227" t="s">
        <v>19</v>
      </c>
      <c r="I1056" s="229"/>
      <c r="J1056" s="226"/>
      <c r="K1056" s="226"/>
      <c r="L1056" s="230"/>
      <c r="M1056" s="231"/>
      <c r="N1056" s="232"/>
      <c r="O1056" s="232"/>
      <c r="P1056" s="232"/>
      <c r="Q1056" s="232"/>
      <c r="R1056" s="232"/>
      <c r="S1056" s="232"/>
      <c r="T1056" s="233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4" t="s">
        <v>156</v>
      </c>
      <c r="AU1056" s="234" t="s">
        <v>83</v>
      </c>
      <c r="AV1056" s="13" t="s">
        <v>81</v>
      </c>
      <c r="AW1056" s="13" t="s">
        <v>35</v>
      </c>
      <c r="AX1056" s="13" t="s">
        <v>73</v>
      </c>
      <c r="AY1056" s="234" t="s">
        <v>143</v>
      </c>
    </row>
    <row r="1057" s="13" customFormat="1">
      <c r="A1057" s="13"/>
      <c r="B1057" s="225"/>
      <c r="C1057" s="226"/>
      <c r="D1057" s="218" t="s">
        <v>156</v>
      </c>
      <c r="E1057" s="227" t="s">
        <v>19</v>
      </c>
      <c r="F1057" s="228" t="s">
        <v>1081</v>
      </c>
      <c r="G1057" s="226"/>
      <c r="H1057" s="227" t="s">
        <v>19</v>
      </c>
      <c r="I1057" s="229"/>
      <c r="J1057" s="226"/>
      <c r="K1057" s="226"/>
      <c r="L1057" s="230"/>
      <c r="M1057" s="231"/>
      <c r="N1057" s="232"/>
      <c r="O1057" s="232"/>
      <c r="P1057" s="232"/>
      <c r="Q1057" s="232"/>
      <c r="R1057" s="232"/>
      <c r="S1057" s="232"/>
      <c r="T1057" s="233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34" t="s">
        <v>156</v>
      </c>
      <c r="AU1057" s="234" t="s">
        <v>83</v>
      </c>
      <c r="AV1057" s="13" t="s">
        <v>81</v>
      </c>
      <c r="AW1057" s="13" t="s">
        <v>35</v>
      </c>
      <c r="AX1057" s="13" t="s">
        <v>73</v>
      </c>
      <c r="AY1057" s="234" t="s">
        <v>143</v>
      </c>
    </row>
    <row r="1058" s="14" customFormat="1">
      <c r="A1058" s="14"/>
      <c r="B1058" s="235"/>
      <c r="C1058" s="236"/>
      <c r="D1058" s="218" t="s">
        <v>156</v>
      </c>
      <c r="E1058" s="237" t="s">
        <v>19</v>
      </c>
      <c r="F1058" s="238" t="s">
        <v>191</v>
      </c>
      <c r="G1058" s="236"/>
      <c r="H1058" s="239">
        <v>5</v>
      </c>
      <c r="I1058" s="240"/>
      <c r="J1058" s="236"/>
      <c r="K1058" s="236"/>
      <c r="L1058" s="241"/>
      <c r="M1058" s="242"/>
      <c r="N1058" s="243"/>
      <c r="O1058" s="243"/>
      <c r="P1058" s="243"/>
      <c r="Q1058" s="243"/>
      <c r="R1058" s="243"/>
      <c r="S1058" s="243"/>
      <c r="T1058" s="244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45" t="s">
        <v>156</v>
      </c>
      <c r="AU1058" s="245" t="s">
        <v>83</v>
      </c>
      <c r="AV1058" s="14" t="s">
        <v>83</v>
      </c>
      <c r="AW1058" s="14" t="s">
        <v>35</v>
      </c>
      <c r="AX1058" s="14" t="s">
        <v>73</v>
      </c>
      <c r="AY1058" s="245" t="s">
        <v>143</v>
      </c>
    </row>
    <row r="1059" s="13" customFormat="1">
      <c r="A1059" s="13"/>
      <c r="B1059" s="225"/>
      <c r="C1059" s="226"/>
      <c r="D1059" s="218" t="s">
        <v>156</v>
      </c>
      <c r="E1059" s="227" t="s">
        <v>19</v>
      </c>
      <c r="F1059" s="228" t="s">
        <v>1082</v>
      </c>
      <c r="G1059" s="226"/>
      <c r="H1059" s="227" t="s">
        <v>19</v>
      </c>
      <c r="I1059" s="229"/>
      <c r="J1059" s="226"/>
      <c r="K1059" s="226"/>
      <c r="L1059" s="230"/>
      <c r="M1059" s="231"/>
      <c r="N1059" s="232"/>
      <c r="O1059" s="232"/>
      <c r="P1059" s="232"/>
      <c r="Q1059" s="232"/>
      <c r="R1059" s="232"/>
      <c r="S1059" s="232"/>
      <c r="T1059" s="233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34" t="s">
        <v>156</v>
      </c>
      <c r="AU1059" s="234" t="s">
        <v>83</v>
      </c>
      <c r="AV1059" s="13" t="s">
        <v>81</v>
      </c>
      <c r="AW1059" s="13" t="s">
        <v>35</v>
      </c>
      <c r="AX1059" s="13" t="s">
        <v>73</v>
      </c>
      <c r="AY1059" s="234" t="s">
        <v>143</v>
      </c>
    </row>
    <row r="1060" s="14" customFormat="1">
      <c r="A1060" s="14"/>
      <c r="B1060" s="235"/>
      <c r="C1060" s="236"/>
      <c r="D1060" s="218" t="s">
        <v>156</v>
      </c>
      <c r="E1060" s="237" t="s">
        <v>19</v>
      </c>
      <c r="F1060" s="238" t="s">
        <v>1083</v>
      </c>
      <c r="G1060" s="236"/>
      <c r="H1060" s="239">
        <v>4.5</v>
      </c>
      <c r="I1060" s="240"/>
      <c r="J1060" s="236"/>
      <c r="K1060" s="236"/>
      <c r="L1060" s="241"/>
      <c r="M1060" s="242"/>
      <c r="N1060" s="243"/>
      <c r="O1060" s="243"/>
      <c r="P1060" s="243"/>
      <c r="Q1060" s="243"/>
      <c r="R1060" s="243"/>
      <c r="S1060" s="243"/>
      <c r="T1060" s="244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45" t="s">
        <v>156</v>
      </c>
      <c r="AU1060" s="245" t="s">
        <v>83</v>
      </c>
      <c r="AV1060" s="14" t="s">
        <v>83</v>
      </c>
      <c r="AW1060" s="14" t="s">
        <v>35</v>
      </c>
      <c r="AX1060" s="14" t="s">
        <v>73</v>
      </c>
      <c r="AY1060" s="245" t="s">
        <v>143</v>
      </c>
    </row>
    <row r="1061" s="15" customFormat="1">
      <c r="A1061" s="15"/>
      <c r="B1061" s="246"/>
      <c r="C1061" s="247"/>
      <c r="D1061" s="218" t="s">
        <v>156</v>
      </c>
      <c r="E1061" s="248" t="s">
        <v>19</v>
      </c>
      <c r="F1061" s="249" t="s">
        <v>174</v>
      </c>
      <c r="G1061" s="247"/>
      <c r="H1061" s="250">
        <v>9.5</v>
      </c>
      <c r="I1061" s="251"/>
      <c r="J1061" s="247"/>
      <c r="K1061" s="247"/>
      <c r="L1061" s="252"/>
      <c r="M1061" s="253"/>
      <c r="N1061" s="254"/>
      <c r="O1061" s="254"/>
      <c r="P1061" s="254"/>
      <c r="Q1061" s="254"/>
      <c r="R1061" s="254"/>
      <c r="S1061" s="254"/>
      <c r="T1061" s="255"/>
      <c r="U1061" s="15"/>
      <c r="V1061" s="15"/>
      <c r="W1061" s="15"/>
      <c r="X1061" s="15"/>
      <c r="Y1061" s="15"/>
      <c r="Z1061" s="15"/>
      <c r="AA1061" s="15"/>
      <c r="AB1061" s="15"/>
      <c r="AC1061" s="15"/>
      <c r="AD1061" s="15"/>
      <c r="AE1061" s="15"/>
      <c r="AT1061" s="256" t="s">
        <v>156</v>
      </c>
      <c r="AU1061" s="256" t="s">
        <v>83</v>
      </c>
      <c r="AV1061" s="15" t="s">
        <v>150</v>
      </c>
      <c r="AW1061" s="15" t="s">
        <v>35</v>
      </c>
      <c r="AX1061" s="15" t="s">
        <v>81</v>
      </c>
      <c r="AY1061" s="256" t="s">
        <v>143</v>
      </c>
    </row>
    <row r="1062" s="2" customFormat="1" ht="16.5" customHeight="1">
      <c r="A1062" s="39"/>
      <c r="B1062" s="40"/>
      <c r="C1062" s="205" t="s">
        <v>1084</v>
      </c>
      <c r="D1062" s="205" t="s">
        <v>145</v>
      </c>
      <c r="E1062" s="206" t="s">
        <v>1085</v>
      </c>
      <c r="F1062" s="207" t="s">
        <v>1086</v>
      </c>
      <c r="G1062" s="208" t="s">
        <v>630</v>
      </c>
      <c r="H1062" s="209">
        <v>5.5</v>
      </c>
      <c r="I1062" s="210"/>
      <c r="J1062" s="211">
        <f>ROUND(I1062*H1062,2)</f>
        <v>0</v>
      </c>
      <c r="K1062" s="207" t="s">
        <v>149</v>
      </c>
      <c r="L1062" s="45"/>
      <c r="M1062" s="212" t="s">
        <v>19</v>
      </c>
      <c r="N1062" s="213" t="s">
        <v>44</v>
      </c>
      <c r="O1062" s="85"/>
      <c r="P1062" s="214">
        <f>O1062*H1062</f>
        <v>0</v>
      </c>
      <c r="Q1062" s="214">
        <v>0</v>
      </c>
      <c r="R1062" s="214">
        <f>Q1062*H1062</f>
        <v>0</v>
      </c>
      <c r="S1062" s="214">
        <v>0.97999999999999998</v>
      </c>
      <c r="T1062" s="215">
        <f>S1062*H1062</f>
        <v>5.3899999999999997</v>
      </c>
      <c r="U1062" s="39"/>
      <c r="V1062" s="39"/>
      <c r="W1062" s="39"/>
      <c r="X1062" s="39"/>
      <c r="Y1062" s="39"/>
      <c r="Z1062" s="39"/>
      <c r="AA1062" s="39"/>
      <c r="AB1062" s="39"/>
      <c r="AC1062" s="39"/>
      <c r="AD1062" s="39"/>
      <c r="AE1062" s="39"/>
      <c r="AR1062" s="216" t="s">
        <v>150</v>
      </c>
      <c r="AT1062" s="216" t="s">
        <v>145</v>
      </c>
      <c r="AU1062" s="216" t="s">
        <v>83</v>
      </c>
      <c r="AY1062" s="18" t="s">
        <v>143</v>
      </c>
      <c r="BE1062" s="217">
        <f>IF(N1062="základní",J1062,0)</f>
        <v>0</v>
      </c>
      <c r="BF1062" s="217">
        <f>IF(N1062="snížená",J1062,0)</f>
        <v>0</v>
      </c>
      <c r="BG1062" s="217">
        <f>IF(N1062="zákl. přenesená",J1062,0)</f>
        <v>0</v>
      </c>
      <c r="BH1062" s="217">
        <f>IF(N1062="sníž. přenesená",J1062,0)</f>
        <v>0</v>
      </c>
      <c r="BI1062" s="217">
        <f>IF(N1062="nulová",J1062,0)</f>
        <v>0</v>
      </c>
      <c r="BJ1062" s="18" t="s">
        <v>81</v>
      </c>
      <c r="BK1062" s="217">
        <f>ROUND(I1062*H1062,2)</f>
        <v>0</v>
      </c>
      <c r="BL1062" s="18" t="s">
        <v>150</v>
      </c>
      <c r="BM1062" s="216" t="s">
        <v>1087</v>
      </c>
    </row>
    <row r="1063" s="2" customFormat="1">
      <c r="A1063" s="39"/>
      <c r="B1063" s="40"/>
      <c r="C1063" s="41"/>
      <c r="D1063" s="218" t="s">
        <v>152</v>
      </c>
      <c r="E1063" s="41"/>
      <c r="F1063" s="219" t="s">
        <v>1088</v>
      </c>
      <c r="G1063" s="41"/>
      <c r="H1063" s="41"/>
      <c r="I1063" s="220"/>
      <c r="J1063" s="41"/>
      <c r="K1063" s="41"/>
      <c r="L1063" s="45"/>
      <c r="M1063" s="221"/>
      <c r="N1063" s="222"/>
      <c r="O1063" s="85"/>
      <c r="P1063" s="85"/>
      <c r="Q1063" s="85"/>
      <c r="R1063" s="85"/>
      <c r="S1063" s="85"/>
      <c r="T1063" s="86"/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T1063" s="18" t="s">
        <v>152</v>
      </c>
      <c r="AU1063" s="18" t="s">
        <v>83</v>
      </c>
    </row>
    <row r="1064" s="2" customFormat="1">
      <c r="A1064" s="39"/>
      <c r="B1064" s="40"/>
      <c r="C1064" s="41"/>
      <c r="D1064" s="223" t="s">
        <v>154</v>
      </c>
      <c r="E1064" s="41"/>
      <c r="F1064" s="224" t="s">
        <v>1089</v>
      </c>
      <c r="G1064" s="41"/>
      <c r="H1064" s="41"/>
      <c r="I1064" s="220"/>
      <c r="J1064" s="41"/>
      <c r="K1064" s="41"/>
      <c r="L1064" s="45"/>
      <c r="M1064" s="221"/>
      <c r="N1064" s="222"/>
      <c r="O1064" s="85"/>
      <c r="P1064" s="85"/>
      <c r="Q1064" s="85"/>
      <c r="R1064" s="85"/>
      <c r="S1064" s="85"/>
      <c r="T1064" s="86"/>
      <c r="U1064" s="39"/>
      <c r="V1064" s="39"/>
      <c r="W1064" s="39"/>
      <c r="X1064" s="39"/>
      <c r="Y1064" s="39"/>
      <c r="Z1064" s="39"/>
      <c r="AA1064" s="39"/>
      <c r="AB1064" s="39"/>
      <c r="AC1064" s="39"/>
      <c r="AD1064" s="39"/>
      <c r="AE1064" s="39"/>
      <c r="AT1064" s="18" t="s">
        <v>154</v>
      </c>
      <c r="AU1064" s="18" t="s">
        <v>83</v>
      </c>
    </row>
    <row r="1065" s="13" customFormat="1">
      <c r="A1065" s="13"/>
      <c r="B1065" s="225"/>
      <c r="C1065" s="226"/>
      <c r="D1065" s="218" t="s">
        <v>156</v>
      </c>
      <c r="E1065" s="227" t="s">
        <v>19</v>
      </c>
      <c r="F1065" s="228" t="s">
        <v>181</v>
      </c>
      <c r="G1065" s="226"/>
      <c r="H1065" s="227" t="s">
        <v>19</v>
      </c>
      <c r="I1065" s="229"/>
      <c r="J1065" s="226"/>
      <c r="K1065" s="226"/>
      <c r="L1065" s="230"/>
      <c r="M1065" s="231"/>
      <c r="N1065" s="232"/>
      <c r="O1065" s="232"/>
      <c r="P1065" s="232"/>
      <c r="Q1065" s="232"/>
      <c r="R1065" s="232"/>
      <c r="S1065" s="232"/>
      <c r="T1065" s="233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34" t="s">
        <v>156</v>
      </c>
      <c r="AU1065" s="234" t="s">
        <v>83</v>
      </c>
      <c r="AV1065" s="13" t="s">
        <v>81</v>
      </c>
      <c r="AW1065" s="13" t="s">
        <v>35</v>
      </c>
      <c r="AX1065" s="13" t="s">
        <v>73</v>
      </c>
      <c r="AY1065" s="234" t="s">
        <v>143</v>
      </c>
    </row>
    <row r="1066" s="13" customFormat="1">
      <c r="A1066" s="13"/>
      <c r="B1066" s="225"/>
      <c r="C1066" s="226"/>
      <c r="D1066" s="218" t="s">
        <v>156</v>
      </c>
      <c r="E1066" s="227" t="s">
        <v>19</v>
      </c>
      <c r="F1066" s="228" t="s">
        <v>1090</v>
      </c>
      <c r="G1066" s="226"/>
      <c r="H1066" s="227" t="s">
        <v>19</v>
      </c>
      <c r="I1066" s="229"/>
      <c r="J1066" s="226"/>
      <c r="K1066" s="226"/>
      <c r="L1066" s="230"/>
      <c r="M1066" s="231"/>
      <c r="N1066" s="232"/>
      <c r="O1066" s="232"/>
      <c r="P1066" s="232"/>
      <c r="Q1066" s="232"/>
      <c r="R1066" s="232"/>
      <c r="S1066" s="232"/>
      <c r="T1066" s="233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4" t="s">
        <v>156</v>
      </c>
      <c r="AU1066" s="234" t="s">
        <v>83</v>
      </c>
      <c r="AV1066" s="13" t="s">
        <v>81</v>
      </c>
      <c r="AW1066" s="13" t="s">
        <v>35</v>
      </c>
      <c r="AX1066" s="13" t="s">
        <v>73</v>
      </c>
      <c r="AY1066" s="234" t="s">
        <v>143</v>
      </c>
    </row>
    <row r="1067" s="14" customFormat="1">
      <c r="A1067" s="14"/>
      <c r="B1067" s="235"/>
      <c r="C1067" s="236"/>
      <c r="D1067" s="218" t="s">
        <v>156</v>
      </c>
      <c r="E1067" s="237" t="s">
        <v>19</v>
      </c>
      <c r="F1067" s="238" t="s">
        <v>1091</v>
      </c>
      <c r="G1067" s="236"/>
      <c r="H1067" s="239">
        <v>5.5</v>
      </c>
      <c r="I1067" s="240"/>
      <c r="J1067" s="236"/>
      <c r="K1067" s="236"/>
      <c r="L1067" s="241"/>
      <c r="M1067" s="242"/>
      <c r="N1067" s="243"/>
      <c r="O1067" s="243"/>
      <c r="P1067" s="243"/>
      <c r="Q1067" s="243"/>
      <c r="R1067" s="243"/>
      <c r="S1067" s="243"/>
      <c r="T1067" s="244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45" t="s">
        <v>156</v>
      </c>
      <c r="AU1067" s="245" t="s">
        <v>83</v>
      </c>
      <c r="AV1067" s="14" t="s">
        <v>83</v>
      </c>
      <c r="AW1067" s="14" t="s">
        <v>35</v>
      </c>
      <c r="AX1067" s="14" t="s">
        <v>81</v>
      </c>
      <c r="AY1067" s="245" t="s">
        <v>143</v>
      </c>
    </row>
    <row r="1068" s="2" customFormat="1" ht="16.5" customHeight="1">
      <c r="A1068" s="39"/>
      <c r="B1068" s="40"/>
      <c r="C1068" s="205" t="s">
        <v>1092</v>
      </c>
      <c r="D1068" s="205" t="s">
        <v>145</v>
      </c>
      <c r="E1068" s="206" t="s">
        <v>1093</v>
      </c>
      <c r="F1068" s="207" t="s">
        <v>1094</v>
      </c>
      <c r="G1068" s="208" t="s">
        <v>630</v>
      </c>
      <c r="H1068" s="209">
        <v>15.5</v>
      </c>
      <c r="I1068" s="210"/>
      <c r="J1068" s="211">
        <f>ROUND(I1068*H1068,2)</f>
        <v>0</v>
      </c>
      <c r="K1068" s="207" t="s">
        <v>149</v>
      </c>
      <c r="L1068" s="45"/>
      <c r="M1068" s="212" t="s">
        <v>19</v>
      </c>
      <c r="N1068" s="213" t="s">
        <v>44</v>
      </c>
      <c r="O1068" s="85"/>
      <c r="P1068" s="214">
        <f>O1068*H1068</f>
        <v>0</v>
      </c>
      <c r="Q1068" s="214">
        <v>0</v>
      </c>
      <c r="R1068" s="214">
        <f>Q1068*H1068</f>
        <v>0</v>
      </c>
      <c r="S1068" s="214">
        <v>2.0550000000000002</v>
      </c>
      <c r="T1068" s="215">
        <f>S1068*H1068</f>
        <v>31.852500000000003</v>
      </c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R1068" s="216" t="s">
        <v>150</v>
      </c>
      <c r="AT1068" s="216" t="s">
        <v>145</v>
      </c>
      <c r="AU1068" s="216" t="s">
        <v>83</v>
      </c>
      <c r="AY1068" s="18" t="s">
        <v>143</v>
      </c>
      <c r="BE1068" s="217">
        <f>IF(N1068="základní",J1068,0)</f>
        <v>0</v>
      </c>
      <c r="BF1068" s="217">
        <f>IF(N1068="snížená",J1068,0)</f>
        <v>0</v>
      </c>
      <c r="BG1068" s="217">
        <f>IF(N1068="zákl. přenesená",J1068,0)</f>
        <v>0</v>
      </c>
      <c r="BH1068" s="217">
        <f>IF(N1068="sníž. přenesená",J1068,0)</f>
        <v>0</v>
      </c>
      <c r="BI1068" s="217">
        <f>IF(N1068="nulová",J1068,0)</f>
        <v>0</v>
      </c>
      <c r="BJ1068" s="18" t="s">
        <v>81</v>
      </c>
      <c r="BK1068" s="217">
        <f>ROUND(I1068*H1068,2)</f>
        <v>0</v>
      </c>
      <c r="BL1068" s="18" t="s">
        <v>150</v>
      </c>
      <c r="BM1068" s="216" t="s">
        <v>1095</v>
      </c>
    </row>
    <row r="1069" s="2" customFormat="1">
      <c r="A1069" s="39"/>
      <c r="B1069" s="40"/>
      <c r="C1069" s="41"/>
      <c r="D1069" s="218" t="s">
        <v>152</v>
      </c>
      <c r="E1069" s="41"/>
      <c r="F1069" s="219" t="s">
        <v>1096</v>
      </c>
      <c r="G1069" s="41"/>
      <c r="H1069" s="41"/>
      <c r="I1069" s="220"/>
      <c r="J1069" s="41"/>
      <c r="K1069" s="41"/>
      <c r="L1069" s="45"/>
      <c r="M1069" s="221"/>
      <c r="N1069" s="222"/>
      <c r="O1069" s="85"/>
      <c r="P1069" s="85"/>
      <c r="Q1069" s="85"/>
      <c r="R1069" s="85"/>
      <c r="S1069" s="85"/>
      <c r="T1069" s="86"/>
      <c r="U1069" s="39"/>
      <c r="V1069" s="39"/>
      <c r="W1069" s="39"/>
      <c r="X1069" s="39"/>
      <c r="Y1069" s="39"/>
      <c r="Z1069" s="39"/>
      <c r="AA1069" s="39"/>
      <c r="AB1069" s="39"/>
      <c r="AC1069" s="39"/>
      <c r="AD1069" s="39"/>
      <c r="AE1069" s="39"/>
      <c r="AT1069" s="18" t="s">
        <v>152</v>
      </c>
      <c r="AU1069" s="18" t="s">
        <v>83</v>
      </c>
    </row>
    <row r="1070" s="2" customFormat="1">
      <c r="A1070" s="39"/>
      <c r="B1070" s="40"/>
      <c r="C1070" s="41"/>
      <c r="D1070" s="223" t="s">
        <v>154</v>
      </c>
      <c r="E1070" s="41"/>
      <c r="F1070" s="224" t="s">
        <v>1097</v>
      </c>
      <c r="G1070" s="41"/>
      <c r="H1070" s="41"/>
      <c r="I1070" s="220"/>
      <c r="J1070" s="41"/>
      <c r="K1070" s="41"/>
      <c r="L1070" s="45"/>
      <c r="M1070" s="221"/>
      <c r="N1070" s="222"/>
      <c r="O1070" s="85"/>
      <c r="P1070" s="85"/>
      <c r="Q1070" s="85"/>
      <c r="R1070" s="85"/>
      <c r="S1070" s="85"/>
      <c r="T1070" s="86"/>
      <c r="U1070" s="39"/>
      <c r="V1070" s="39"/>
      <c r="W1070" s="39"/>
      <c r="X1070" s="39"/>
      <c r="Y1070" s="39"/>
      <c r="Z1070" s="39"/>
      <c r="AA1070" s="39"/>
      <c r="AB1070" s="39"/>
      <c r="AC1070" s="39"/>
      <c r="AD1070" s="39"/>
      <c r="AE1070" s="39"/>
      <c r="AT1070" s="18" t="s">
        <v>154</v>
      </c>
      <c r="AU1070" s="18" t="s">
        <v>83</v>
      </c>
    </row>
    <row r="1071" s="13" customFormat="1">
      <c r="A1071" s="13"/>
      <c r="B1071" s="225"/>
      <c r="C1071" s="226"/>
      <c r="D1071" s="218" t="s">
        <v>156</v>
      </c>
      <c r="E1071" s="227" t="s">
        <v>19</v>
      </c>
      <c r="F1071" s="228" t="s">
        <v>181</v>
      </c>
      <c r="G1071" s="226"/>
      <c r="H1071" s="227" t="s">
        <v>19</v>
      </c>
      <c r="I1071" s="229"/>
      <c r="J1071" s="226"/>
      <c r="K1071" s="226"/>
      <c r="L1071" s="230"/>
      <c r="M1071" s="231"/>
      <c r="N1071" s="232"/>
      <c r="O1071" s="232"/>
      <c r="P1071" s="232"/>
      <c r="Q1071" s="232"/>
      <c r="R1071" s="232"/>
      <c r="S1071" s="232"/>
      <c r="T1071" s="233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34" t="s">
        <v>156</v>
      </c>
      <c r="AU1071" s="234" t="s">
        <v>83</v>
      </c>
      <c r="AV1071" s="13" t="s">
        <v>81</v>
      </c>
      <c r="AW1071" s="13" t="s">
        <v>35</v>
      </c>
      <c r="AX1071" s="13" t="s">
        <v>73</v>
      </c>
      <c r="AY1071" s="234" t="s">
        <v>143</v>
      </c>
    </row>
    <row r="1072" s="13" customFormat="1">
      <c r="A1072" s="13"/>
      <c r="B1072" s="225"/>
      <c r="C1072" s="226"/>
      <c r="D1072" s="218" t="s">
        <v>156</v>
      </c>
      <c r="E1072" s="227" t="s">
        <v>19</v>
      </c>
      <c r="F1072" s="228" t="s">
        <v>1098</v>
      </c>
      <c r="G1072" s="226"/>
      <c r="H1072" s="227" t="s">
        <v>19</v>
      </c>
      <c r="I1072" s="229"/>
      <c r="J1072" s="226"/>
      <c r="K1072" s="226"/>
      <c r="L1072" s="230"/>
      <c r="M1072" s="231"/>
      <c r="N1072" s="232"/>
      <c r="O1072" s="232"/>
      <c r="P1072" s="232"/>
      <c r="Q1072" s="232"/>
      <c r="R1072" s="232"/>
      <c r="S1072" s="232"/>
      <c r="T1072" s="233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4" t="s">
        <v>156</v>
      </c>
      <c r="AU1072" s="234" t="s">
        <v>83</v>
      </c>
      <c r="AV1072" s="13" t="s">
        <v>81</v>
      </c>
      <c r="AW1072" s="13" t="s">
        <v>35</v>
      </c>
      <c r="AX1072" s="13" t="s">
        <v>73</v>
      </c>
      <c r="AY1072" s="234" t="s">
        <v>143</v>
      </c>
    </row>
    <row r="1073" s="14" customFormat="1">
      <c r="A1073" s="14"/>
      <c r="B1073" s="235"/>
      <c r="C1073" s="236"/>
      <c r="D1073" s="218" t="s">
        <v>156</v>
      </c>
      <c r="E1073" s="237" t="s">
        <v>19</v>
      </c>
      <c r="F1073" s="238" t="s">
        <v>222</v>
      </c>
      <c r="G1073" s="236"/>
      <c r="H1073" s="239">
        <v>10</v>
      </c>
      <c r="I1073" s="240"/>
      <c r="J1073" s="236"/>
      <c r="K1073" s="236"/>
      <c r="L1073" s="241"/>
      <c r="M1073" s="242"/>
      <c r="N1073" s="243"/>
      <c r="O1073" s="243"/>
      <c r="P1073" s="243"/>
      <c r="Q1073" s="243"/>
      <c r="R1073" s="243"/>
      <c r="S1073" s="243"/>
      <c r="T1073" s="244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45" t="s">
        <v>156</v>
      </c>
      <c r="AU1073" s="245" t="s">
        <v>83</v>
      </c>
      <c r="AV1073" s="14" t="s">
        <v>83</v>
      </c>
      <c r="AW1073" s="14" t="s">
        <v>35</v>
      </c>
      <c r="AX1073" s="14" t="s">
        <v>73</v>
      </c>
      <c r="AY1073" s="245" t="s">
        <v>143</v>
      </c>
    </row>
    <row r="1074" s="13" customFormat="1">
      <c r="A1074" s="13"/>
      <c r="B1074" s="225"/>
      <c r="C1074" s="226"/>
      <c r="D1074" s="218" t="s">
        <v>156</v>
      </c>
      <c r="E1074" s="227" t="s">
        <v>19</v>
      </c>
      <c r="F1074" s="228" t="s">
        <v>1099</v>
      </c>
      <c r="G1074" s="226"/>
      <c r="H1074" s="227" t="s">
        <v>19</v>
      </c>
      <c r="I1074" s="229"/>
      <c r="J1074" s="226"/>
      <c r="K1074" s="226"/>
      <c r="L1074" s="230"/>
      <c r="M1074" s="231"/>
      <c r="N1074" s="232"/>
      <c r="O1074" s="232"/>
      <c r="P1074" s="232"/>
      <c r="Q1074" s="232"/>
      <c r="R1074" s="232"/>
      <c r="S1074" s="232"/>
      <c r="T1074" s="233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34" t="s">
        <v>156</v>
      </c>
      <c r="AU1074" s="234" t="s">
        <v>83</v>
      </c>
      <c r="AV1074" s="13" t="s">
        <v>81</v>
      </c>
      <c r="AW1074" s="13" t="s">
        <v>35</v>
      </c>
      <c r="AX1074" s="13" t="s">
        <v>73</v>
      </c>
      <c r="AY1074" s="234" t="s">
        <v>143</v>
      </c>
    </row>
    <row r="1075" s="14" customFormat="1">
      <c r="A1075" s="14"/>
      <c r="B1075" s="235"/>
      <c r="C1075" s="236"/>
      <c r="D1075" s="218" t="s">
        <v>156</v>
      </c>
      <c r="E1075" s="237" t="s">
        <v>19</v>
      </c>
      <c r="F1075" s="238" t="s">
        <v>1091</v>
      </c>
      <c r="G1075" s="236"/>
      <c r="H1075" s="239">
        <v>5.5</v>
      </c>
      <c r="I1075" s="240"/>
      <c r="J1075" s="236"/>
      <c r="K1075" s="236"/>
      <c r="L1075" s="241"/>
      <c r="M1075" s="242"/>
      <c r="N1075" s="243"/>
      <c r="O1075" s="243"/>
      <c r="P1075" s="243"/>
      <c r="Q1075" s="243"/>
      <c r="R1075" s="243"/>
      <c r="S1075" s="243"/>
      <c r="T1075" s="244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45" t="s">
        <v>156</v>
      </c>
      <c r="AU1075" s="245" t="s">
        <v>83</v>
      </c>
      <c r="AV1075" s="14" t="s">
        <v>83</v>
      </c>
      <c r="AW1075" s="14" t="s">
        <v>35</v>
      </c>
      <c r="AX1075" s="14" t="s">
        <v>73</v>
      </c>
      <c r="AY1075" s="245" t="s">
        <v>143</v>
      </c>
    </row>
    <row r="1076" s="15" customFormat="1">
      <c r="A1076" s="15"/>
      <c r="B1076" s="246"/>
      <c r="C1076" s="247"/>
      <c r="D1076" s="218" t="s">
        <v>156</v>
      </c>
      <c r="E1076" s="248" t="s">
        <v>19</v>
      </c>
      <c r="F1076" s="249" t="s">
        <v>174</v>
      </c>
      <c r="G1076" s="247"/>
      <c r="H1076" s="250">
        <v>15.5</v>
      </c>
      <c r="I1076" s="251"/>
      <c r="J1076" s="247"/>
      <c r="K1076" s="247"/>
      <c r="L1076" s="252"/>
      <c r="M1076" s="253"/>
      <c r="N1076" s="254"/>
      <c r="O1076" s="254"/>
      <c r="P1076" s="254"/>
      <c r="Q1076" s="254"/>
      <c r="R1076" s="254"/>
      <c r="S1076" s="254"/>
      <c r="T1076" s="255"/>
      <c r="U1076" s="15"/>
      <c r="V1076" s="15"/>
      <c r="W1076" s="15"/>
      <c r="X1076" s="15"/>
      <c r="Y1076" s="15"/>
      <c r="Z1076" s="15"/>
      <c r="AA1076" s="15"/>
      <c r="AB1076" s="15"/>
      <c r="AC1076" s="15"/>
      <c r="AD1076" s="15"/>
      <c r="AE1076" s="15"/>
      <c r="AT1076" s="256" t="s">
        <v>156</v>
      </c>
      <c r="AU1076" s="256" t="s">
        <v>83</v>
      </c>
      <c r="AV1076" s="15" t="s">
        <v>150</v>
      </c>
      <c r="AW1076" s="15" t="s">
        <v>35</v>
      </c>
      <c r="AX1076" s="15" t="s">
        <v>81</v>
      </c>
      <c r="AY1076" s="256" t="s">
        <v>143</v>
      </c>
    </row>
    <row r="1077" s="2" customFormat="1" ht="16.5" customHeight="1">
      <c r="A1077" s="39"/>
      <c r="B1077" s="40"/>
      <c r="C1077" s="205" t="s">
        <v>1100</v>
      </c>
      <c r="D1077" s="205" t="s">
        <v>145</v>
      </c>
      <c r="E1077" s="206" t="s">
        <v>1101</v>
      </c>
      <c r="F1077" s="207" t="s">
        <v>1102</v>
      </c>
      <c r="G1077" s="208" t="s">
        <v>630</v>
      </c>
      <c r="H1077" s="209">
        <v>20.550000000000001</v>
      </c>
      <c r="I1077" s="210"/>
      <c r="J1077" s="211">
        <f>ROUND(I1077*H1077,2)</f>
        <v>0</v>
      </c>
      <c r="K1077" s="207" t="s">
        <v>149</v>
      </c>
      <c r="L1077" s="45"/>
      <c r="M1077" s="212" t="s">
        <v>19</v>
      </c>
      <c r="N1077" s="213" t="s">
        <v>44</v>
      </c>
      <c r="O1077" s="85"/>
      <c r="P1077" s="214">
        <f>O1077*H1077</f>
        <v>0</v>
      </c>
      <c r="Q1077" s="214">
        <v>0</v>
      </c>
      <c r="R1077" s="214">
        <f>Q1077*H1077</f>
        <v>0</v>
      </c>
      <c r="S1077" s="214">
        <v>0</v>
      </c>
      <c r="T1077" s="215">
        <f>S1077*H1077</f>
        <v>0</v>
      </c>
      <c r="U1077" s="39"/>
      <c r="V1077" s="39"/>
      <c r="W1077" s="39"/>
      <c r="X1077" s="39"/>
      <c r="Y1077" s="39"/>
      <c r="Z1077" s="39"/>
      <c r="AA1077" s="39"/>
      <c r="AB1077" s="39"/>
      <c r="AC1077" s="39"/>
      <c r="AD1077" s="39"/>
      <c r="AE1077" s="39"/>
      <c r="AR1077" s="216" t="s">
        <v>150</v>
      </c>
      <c r="AT1077" s="216" t="s">
        <v>145</v>
      </c>
      <c r="AU1077" s="216" t="s">
        <v>83</v>
      </c>
      <c r="AY1077" s="18" t="s">
        <v>143</v>
      </c>
      <c r="BE1077" s="217">
        <f>IF(N1077="základní",J1077,0)</f>
        <v>0</v>
      </c>
      <c r="BF1077" s="217">
        <f>IF(N1077="snížená",J1077,0)</f>
        <v>0</v>
      </c>
      <c r="BG1077" s="217">
        <f>IF(N1077="zákl. přenesená",J1077,0)</f>
        <v>0</v>
      </c>
      <c r="BH1077" s="217">
        <f>IF(N1077="sníž. přenesená",J1077,0)</f>
        <v>0</v>
      </c>
      <c r="BI1077" s="217">
        <f>IF(N1077="nulová",J1077,0)</f>
        <v>0</v>
      </c>
      <c r="BJ1077" s="18" t="s">
        <v>81</v>
      </c>
      <c r="BK1077" s="217">
        <f>ROUND(I1077*H1077,2)</f>
        <v>0</v>
      </c>
      <c r="BL1077" s="18" t="s">
        <v>150</v>
      </c>
      <c r="BM1077" s="216" t="s">
        <v>1103</v>
      </c>
    </row>
    <row r="1078" s="2" customFormat="1">
      <c r="A1078" s="39"/>
      <c r="B1078" s="40"/>
      <c r="C1078" s="41"/>
      <c r="D1078" s="218" t="s">
        <v>152</v>
      </c>
      <c r="E1078" s="41"/>
      <c r="F1078" s="219" t="s">
        <v>1104</v>
      </c>
      <c r="G1078" s="41"/>
      <c r="H1078" s="41"/>
      <c r="I1078" s="220"/>
      <c r="J1078" s="41"/>
      <c r="K1078" s="41"/>
      <c r="L1078" s="45"/>
      <c r="M1078" s="221"/>
      <c r="N1078" s="222"/>
      <c r="O1078" s="85"/>
      <c r="P1078" s="85"/>
      <c r="Q1078" s="85"/>
      <c r="R1078" s="85"/>
      <c r="S1078" s="85"/>
      <c r="T1078" s="86"/>
      <c r="U1078" s="39"/>
      <c r="V1078" s="39"/>
      <c r="W1078" s="39"/>
      <c r="X1078" s="39"/>
      <c r="Y1078" s="39"/>
      <c r="Z1078" s="39"/>
      <c r="AA1078" s="39"/>
      <c r="AB1078" s="39"/>
      <c r="AC1078" s="39"/>
      <c r="AD1078" s="39"/>
      <c r="AE1078" s="39"/>
      <c r="AT1078" s="18" t="s">
        <v>152</v>
      </c>
      <c r="AU1078" s="18" t="s">
        <v>83</v>
      </c>
    </row>
    <row r="1079" s="2" customFormat="1">
      <c r="A1079" s="39"/>
      <c r="B1079" s="40"/>
      <c r="C1079" s="41"/>
      <c r="D1079" s="223" t="s">
        <v>154</v>
      </c>
      <c r="E1079" s="41"/>
      <c r="F1079" s="224" t="s">
        <v>1105</v>
      </c>
      <c r="G1079" s="41"/>
      <c r="H1079" s="41"/>
      <c r="I1079" s="220"/>
      <c r="J1079" s="41"/>
      <c r="K1079" s="41"/>
      <c r="L1079" s="45"/>
      <c r="M1079" s="221"/>
      <c r="N1079" s="222"/>
      <c r="O1079" s="85"/>
      <c r="P1079" s="85"/>
      <c r="Q1079" s="85"/>
      <c r="R1079" s="85"/>
      <c r="S1079" s="85"/>
      <c r="T1079" s="86"/>
      <c r="U1079" s="39"/>
      <c r="V1079" s="39"/>
      <c r="W1079" s="39"/>
      <c r="X1079" s="39"/>
      <c r="Y1079" s="39"/>
      <c r="Z1079" s="39"/>
      <c r="AA1079" s="39"/>
      <c r="AB1079" s="39"/>
      <c r="AC1079" s="39"/>
      <c r="AD1079" s="39"/>
      <c r="AE1079" s="39"/>
      <c r="AT1079" s="18" t="s">
        <v>154</v>
      </c>
      <c r="AU1079" s="18" t="s">
        <v>83</v>
      </c>
    </row>
    <row r="1080" s="13" customFormat="1">
      <c r="A1080" s="13"/>
      <c r="B1080" s="225"/>
      <c r="C1080" s="226"/>
      <c r="D1080" s="218" t="s">
        <v>156</v>
      </c>
      <c r="E1080" s="227" t="s">
        <v>19</v>
      </c>
      <c r="F1080" s="228" t="s">
        <v>655</v>
      </c>
      <c r="G1080" s="226"/>
      <c r="H1080" s="227" t="s">
        <v>19</v>
      </c>
      <c r="I1080" s="229"/>
      <c r="J1080" s="226"/>
      <c r="K1080" s="226"/>
      <c r="L1080" s="230"/>
      <c r="M1080" s="231"/>
      <c r="N1080" s="232"/>
      <c r="O1080" s="232"/>
      <c r="P1080" s="232"/>
      <c r="Q1080" s="232"/>
      <c r="R1080" s="232"/>
      <c r="S1080" s="232"/>
      <c r="T1080" s="233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34" t="s">
        <v>156</v>
      </c>
      <c r="AU1080" s="234" t="s">
        <v>83</v>
      </c>
      <c r="AV1080" s="13" t="s">
        <v>81</v>
      </c>
      <c r="AW1080" s="13" t="s">
        <v>35</v>
      </c>
      <c r="AX1080" s="13" t="s">
        <v>73</v>
      </c>
      <c r="AY1080" s="234" t="s">
        <v>143</v>
      </c>
    </row>
    <row r="1081" s="13" customFormat="1">
      <c r="A1081" s="13"/>
      <c r="B1081" s="225"/>
      <c r="C1081" s="226"/>
      <c r="D1081" s="218" t="s">
        <v>156</v>
      </c>
      <c r="E1081" s="227" t="s">
        <v>19</v>
      </c>
      <c r="F1081" s="228" t="s">
        <v>321</v>
      </c>
      <c r="G1081" s="226"/>
      <c r="H1081" s="227" t="s">
        <v>19</v>
      </c>
      <c r="I1081" s="229"/>
      <c r="J1081" s="226"/>
      <c r="K1081" s="226"/>
      <c r="L1081" s="230"/>
      <c r="M1081" s="231"/>
      <c r="N1081" s="232"/>
      <c r="O1081" s="232"/>
      <c r="P1081" s="232"/>
      <c r="Q1081" s="232"/>
      <c r="R1081" s="232"/>
      <c r="S1081" s="232"/>
      <c r="T1081" s="233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34" t="s">
        <v>156</v>
      </c>
      <c r="AU1081" s="234" t="s">
        <v>83</v>
      </c>
      <c r="AV1081" s="13" t="s">
        <v>81</v>
      </c>
      <c r="AW1081" s="13" t="s">
        <v>35</v>
      </c>
      <c r="AX1081" s="13" t="s">
        <v>73</v>
      </c>
      <c r="AY1081" s="234" t="s">
        <v>143</v>
      </c>
    </row>
    <row r="1082" s="14" customFormat="1">
      <c r="A1082" s="14"/>
      <c r="B1082" s="235"/>
      <c r="C1082" s="236"/>
      <c r="D1082" s="218" t="s">
        <v>156</v>
      </c>
      <c r="E1082" s="237" t="s">
        <v>19</v>
      </c>
      <c r="F1082" s="238" t="s">
        <v>1106</v>
      </c>
      <c r="G1082" s="236"/>
      <c r="H1082" s="239">
        <v>3.7999999999999998</v>
      </c>
      <c r="I1082" s="240"/>
      <c r="J1082" s="236"/>
      <c r="K1082" s="236"/>
      <c r="L1082" s="241"/>
      <c r="M1082" s="242"/>
      <c r="N1082" s="243"/>
      <c r="O1082" s="243"/>
      <c r="P1082" s="243"/>
      <c r="Q1082" s="243"/>
      <c r="R1082" s="243"/>
      <c r="S1082" s="243"/>
      <c r="T1082" s="244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45" t="s">
        <v>156</v>
      </c>
      <c r="AU1082" s="245" t="s">
        <v>83</v>
      </c>
      <c r="AV1082" s="14" t="s">
        <v>83</v>
      </c>
      <c r="AW1082" s="14" t="s">
        <v>35</v>
      </c>
      <c r="AX1082" s="14" t="s">
        <v>73</v>
      </c>
      <c r="AY1082" s="245" t="s">
        <v>143</v>
      </c>
    </row>
    <row r="1083" s="13" customFormat="1">
      <c r="A1083" s="13"/>
      <c r="B1083" s="225"/>
      <c r="C1083" s="226"/>
      <c r="D1083" s="218" t="s">
        <v>156</v>
      </c>
      <c r="E1083" s="227" t="s">
        <v>19</v>
      </c>
      <c r="F1083" s="228" t="s">
        <v>322</v>
      </c>
      <c r="G1083" s="226"/>
      <c r="H1083" s="227" t="s">
        <v>19</v>
      </c>
      <c r="I1083" s="229"/>
      <c r="J1083" s="226"/>
      <c r="K1083" s="226"/>
      <c r="L1083" s="230"/>
      <c r="M1083" s="231"/>
      <c r="N1083" s="232"/>
      <c r="O1083" s="232"/>
      <c r="P1083" s="232"/>
      <c r="Q1083" s="232"/>
      <c r="R1083" s="232"/>
      <c r="S1083" s="232"/>
      <c r="T1083" s="233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34" t="s">
        <v>156</v>
      </c>
      <c r="AU1083" s="234" t="s">
        <v>83</v>
      </c>
      <c r="AV1083" s="13" t="s">
        <v>81</v>
      </c>
      <c r="AW1083" s="13" t="s">
        <v>35</v>
      </c>
      <c r="AX1083" s="13" t="s">
        <v>73</v>
      </c>
      <c r="AY1083" s="234" t="s">
        <v>143</v>
      </c>
    </row>
    <row r="1084" s="14" customFormat="1">
      <c r="A1084" s="14"/>
      <c r="B1084" s="235"/>
      <c r="C1084" s="236"/>
      <c r="D1084" s="218" t="s">
        <v>156</v>
      </c>
      <c r="E1084" s="237" t="s">
        <v>19</v>
      </c>
      <c r="F1084" s="238" t="s">
        <v>1107</v>
      </c>
      <c r="G1084" s="236"/>
      <c r="H1084" s="239">
        <v>5.75</v>
      </c>
      <c r="I1084" s="240"/>
      <c r="J1084" s="236"/>
      <c r="K1084" s="236"/>
      <c r="L1084" s="241"/>
      <c r="M1084" s="242"/>
      <c r="N1084" s="243"/>
      <c r="O1084" s="243"/>
      <c r="P1084" s="243"/>
      <c r="Q1084" s="243"/>
      <c r="R1084" s="243"/>
      <c r="S1084" s="243"/>
      <c r="T1084" s="244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45" t="s">
        <v>156</v>
      </c>
      <c r="AU1084" s="245" t="s">
        <v>83</v>
      </c>
      <c r="AV1084" s="14" t="s">
        <v>83</v>
      </c>
      <c r="AW1084" s="14" t="s">
        <v>35</v>
      </c>
      <c r="AX1084" s="14" t="s">
        <v>73</v>
      </c>
      <c r="AY1084" s="245" t="s">
        <v>143</v>
      </c>
    </row>
    <row r="1085" s="13" customFormat="1">
      <c r="A1085" s="13"/>
      <c r="B1085" s="225"/>
      <c r="C1085" s="226"/>
      <c r="D1085" s="218" t="s">
        <v>156</v>
      </c>
      <c r="E1085" s="227" t="s">
        <v>19</v>
      </c>
      <c r="F1085" s="228" t="s">
        <v>323</v>
      </c>
      <c r="G1085" s="226"/>
      <c r="H1085" s="227" t="s">
        <v>19</v>
      </c>
      <c r="I1085" s="229"/>
      <c r="J1085" s="226"/>
      <c r="K1085" s="226"/>
      <c r="L1085" s="230"/>
      <c r="M1085" s="231"/>
      <c r="N1085" s="232"/>
      <c r="O1085" s="232"/>
      <c r="P1085" s="232"/>
      <c r="Q1085" s="232"/>
      <c r="R1085" s="232"/>
      <c r="S1085" s="232"/>
      <c r="T1085" s="233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34" t="s">
        <v>156</v>
      </c>
      <c r="AU1085" s="234" t="s">
        <v>83</v>
      </c>
      <c r="AV1085" s="13" t="s">
        <v>81</v>
      </c>
      <c r="AW1085" s="13" t="s">
        <v>35</v>
      </c>
      <c r="AX1085" s="13" t="s">
        <v>73</v>
      </c>
      <c r="AY1085" s="234" t="s">
        <v>143</v>
      </c>
    </row>
    <row r="1086" s="14" customFormat="1">
      <c r="A1086" s="14"/>
      <c r="B1086" s="235"/>
      <c r="C1086" s="236"/>
      <c r="D1086" s="218" t="s">
        <v>156</v>
      </c>
      <c r="E1086" s="237" t="s">
        <v>19</v>
      </c>
      <c r="F1086" s="238" t="s">
        <v>1108</v>
      </c>
      <c r="G1086" s="236"/>
      <c r="H1086" s="239">
        <v>3.7999999999999998</v>
      </c>
      <c r="I1086" s="240"/>
      <c r="J1086" s="236"/>
      <c r="K1086" s="236"/>
      <c r="L1086" s="241"/>
      <c r="M1086" s="242"/>
      <c r="N1086" s="243"/>
      <c r="O1086" s="243"/>
      <c r="P1086" s="243"/>
      <c r="Q1086" s="243"/>
      <c r="R1086" s="243"/>
      <c r="S1086" s="243"/>
      <c r="T1086" s="244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45" t="s">
        <v>156</v>
      </c>
      <c r="AU1086" s="245" t="s">
        <v>83</v>
      </c>
      <c r="AV1086" s="14" t="s">
        <v>83</v>
      </c>
      <c r="AW1086" s="14" t="s">
        <v>35</v>
      </c>
      <c r="AX1086" s="14" t="s">
        <v>73</v>
      </c>
      <c r="AY1086" s="245" t="s">
        <v>143</v>
      </c>
    </row>
    <row r="1087" s="13" customFormat="1">
      <c r="A1087" s="13"/>
      <c r="B1087" s="225"/>
      <c r="C1087" s="226"/>
      <c r="D1087" s="218" t="s">
        <v>156</v>
      </c>
      <c r="E1087" s="227" t="s">
        <v>19</v>
      </c>
      <c r="F1087" s="228" t="s">
        <v>324</v>
      </c>
      <c r="G1087" s="226"/>
      <c r="H1087" s="227" t="s">
        <v>19</v>
      </c>
      <c r="I1087" s="229"/>
      <c r="J1087" s="226"/>
      <c r="K1087" s="226"/>
      <c r="L1087" s="230"/>
      <c r="M1087" s="231"/>
      <c r="N1087" s="232"/>
      <c r="O1087" s="232"/>
      <c r="P1087" s="232"/>
      <c r="Q1087" s="232"/>
      <c r="R1087" s="232"/>
      <c r="S1087" s="232"/>
      <c r="T1087" s="233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34" t="s">
        <v>156</v>
      </c>
      <c r="AU1087" s="234" t="s">
        <v>83</v>
      </c>
      <c r="AV1087" s="13" t="s">
        <v>81</v>
      </c>
      <c r="AW1087" s="13" t="s">
        <v>35</v>
      </c>
      <c r="AX1087" s="13" t="s">
        <v>73</v>
      </c>
      <c r="AY1087" s="234" t="s">
        <v>143</v>
      </c>
    </row>
    <row r="1088" s="14" customFormat="1">
      <c r="A1088" s="14"/>
      <c r="B1088" s="235"/>
      <c r="C1088" s="236"/>
      <c r="D1088" s="218" t="s">
        <v>156</v>
      </c>
      <c r="E1088" s="237" t="s">
        <v>19</v>
      </c>
      <c r="F1088" s="238" t="s">
        <v>1109</v>
      </c>
      <c r="G1088" s="236"/>
      <c r="H1088" s="239">
        <v>7.2000000000000002</v>
      </c>
      <c r="I1088" s="240"/>
      <c r="J1088" s="236"/>
      <c r="K1088" s="236"/>
      <c r="L1088" s="241"/>
      <c r="M1088" s="242"/>
      <c r="N1088" s="243"/>
      <c r="O1088" s="243"/>
      <c r="P1088" s="243"/>
      <c r="Q1088" s="243"/>
      <c r="R1088" s="243"/>
      <c r="S1088" s="243"/>
      <c r="T1088" s="244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45" t="s">
        <v>156</v>
      </c>
      <c r="AU1088" s="245" t="s">
        <v>83</v>
      </c>
      <c r="AV1088" s="14" t="s">
        <v>83</v>
      </c>
      <c r="AW1088" s="14" t="s">
        <v>35</v>
      </c>
      <c r="AX1088" s="14" t="s">
        <v>73</v>
      </c>
      <c r="AY1088" s="245" t="s">
        <v>143</v>
      </c>
    </row>
    <row r="1089" s="15" customFormat="1">
      <c r="A1089" s="15"/>
      <c r="B1089" s="246"/>
      <c r="C1089" s="247"/>
      <c r="D1089" s="218" t="s">
        <v>156</v>
      </c>
      <c r="E1089" s="248" t="s">
        <v>19</v>
      </c>
      <c r="F1089" s="249" t="s">
        <v>174</v>
      </c>
      <c r="G1089" s="247"/>
      <c r="H1089" s="250">
        <v>20.550000000000001</v>
      </c>
      <c r="I1089" s="251"/>
      <c r="J1089" s="247"/>
      <c r="K1089" s="247"/>
      <c r="L1089" s="252"/>
      <c r="M1089" s="253"/>
      <c r="N1089" s="254"/>
      <c r="O1089" s="254"/>
      <c r="P1089" s="254"/>
      <c r="Q1089" s="254"/>
      <c r="R1089" s="254"/>
      <c r="S1089" s="254"/>
      <c r="T1089" s="255"/>
      <c r="U1089" s="15"/>
      <c r="V1089" s="15"/>
      <c r="W1089" s="15"/>
      <c r="X1089" s="15"/>
      <c r="Y1089" s="15"/>
      <c r="Z1089" s="15"/>
      <c r="AA1089" s="15"/>
      <c r="AB1089" s="15"/>
      <c r="AC1089" s="15"/>
      <c r="AD1089" s="15"/>
      <c r="AE1089" s="15"/>
      <c r="AT1089" s="256" t="s">
        <v>156</v>
      </c>
      <c r="AU1089" s="256" t="s">
        <v>83</v>
      </c>
      <c r="AV1089" s="15" t="s">
        <v>150</v>
      </c>
      <c r="AW1089" s="15" t="s">
        <v>35</v>
      </c>
      <c r="AX1089" s="15" t="s">
        <v>81</v>
      </c>
      <c r="AY1089" s="256" t="s">
        <v>143</v>
      </c>
    </row>
    <row r="1090" s="12" customFormat="1" ht="22.8" customHeight="1">
      <c r="A1090" s="12"/>
      <c r="B1090" s="189"/>
      <c r="C1090" s="190"/>
      <c r="D1090" s="191" t="s">
        <v>72</v>
      </c>
      <c r="E1090" s="203" t="s">
        <v>1110</v>
      </c>
      <c r="F1090" s="203" t="s">
        <v>1111</v>
      </c>
      <c r="G1090" s="190"/>
      <c r="H1090" s="190"/>
      <c r="I1090" s="193"/>
      <c r="J1090" s="204">
        <f>BK1090</f>
        <v>0</v>
      </c>
      <c r="K1090" s="190"/>
      <c r="L1090" s="195"/>
      <c r="M1090" s="196"/>
      <c r="N1090" s="197"/>
      <c r="O1090" s="197"/>
      <c r="P1090" s="198">
        <f>SUM(P1091:P1126)</f>
        <v>0</v>
      </c>
      <c r="Q1090" s="197"/>
      <c r="R1090" s="198">
        <f>SUM(R1091:R1126)</f>
        <v>0</v>
      </c>
      <c r="S1090" s="197"/>
      <c r="T1090" s="199">
        <f>SUM(T1091:T1126)</f>
        <v>0</v>
      </c>
      <c r="U1090" s="12"/>
      <c r="V1090" s="12"/>
      <c r="W1090" s="12"/>
      <c r="X1090" s="12"/>
      <c r="Y1090" s="12"/>
      <c r="Z1090" s="12"/>
      <c r="AA1090" s="12"/>
      <c r="AB1090" s="12"/>
      <c r="AC1090" s="12"/>
      <c r="AD1090" s="12"/>
      <c r="AE1090" s="12"/>
      <c r="AR1090" s="200" t="s">
        <v>81</v>
      </c>
      <c r="AT1090" s="201" t="s">
        <v>72</v>
      </c>
      <c r="AU1090" s="201" t="s">
        <v>81</v>
      </c>
      <c r="AY1090" s="200" t="s">
        <v>143</v>
      </c>
      <c r="BK1090" s="202">
        <f>SUM(BK1091:BK1126)</f>
        <v>0</v>
      </c>
    </row>
    <row r="1091" s="2" customFormat="1" ht="21.75" customHeight="1">
      <c r="A1091" s="39"/>
      <c r="B1091" s="40"/>
      <c r="C1091" s="205" t="s">
        <v>1112</v>
      </c>
      <c r="D1091" s="205" t="s">
        <v>145</v>
      </c>
      <c r="E1091" s="206" t="s">
        <v>1113</v>
      </c>
      <c r="F1091" s="207" t="s">
        <v>1114</v>
      </c>
      <c r="G1091" s="208" t="s">
        <v>471</v>
      </c>
      <c r="H1091" s="209">
        <v>88.793999999999997</v>
      </c>
      <c r="I1091" s="210"/>
      <c r="J1091" s="211">
        <f>ROUND(I1091*H1091,2)</f>
        <v>0</v>
      </c>
      <c r="K1091" s="207" t="s">
        <v>149</v>
      </c>
      <c r="L1091" s="45"/>
      <c r="M1091" s="212" t="s">
        <v>19</v>
      </c>
      <c r="N1091" s="213" t="s">
        <v>44</v>
      </c>
      <c r="O1091" s="85"/>
      <c r="P1091" s="214">
        <f>O1091*H1091</f>
        <v>0</v>
      </c>
      <c r="Q1091" s="214">
        <v>0</v>
      </c>
      <c r="R1091" s="214">
        <f>Q1091*H1091</f>
        <v>0</v>
      </c>
      <c r="S1091" s="214">
        <v>0</v>
      </c>
      <c r="T1091" s="215">
        <f>S1091*H1091</f>
        <v>0</v>
      </c>
      <c r="U1091" s="39"/>
      <c r="V1091" s="39"/>
      <c r="W1091" s="39"/>
      <c r="X1091" s="39"/>
      <c r="Y1091" s="39"/>
      <c r="Z1091" s="39"/>
      <c r="AA1091" s="39"/>
      <c r="AB1091" s="39"/>
      <c r="AC1091" s="39"/>
      <c r="AD1091" s="39"/>
      <c r="AE1091" s="39"/>
      <c r="AR1091" s="216" t="s">
        <v>150</v>
      </c>
      <c r="AT1091" s="216" t="s">
        <v>145</v>
      </c>
      <c r="AU1091" s="216" t="s">
        <v>83</v>
      </c>
      <c r="AY1091" s="18" t="s">
        <v>143</v>
      </c>
      <c r="BE1091" s="217">
        <f>IF(N1091="základní",J1091,0)</f>
        <v>0</v>
      </c>
      <c r="BF1091" s="217">
        <f>IF(N1091="snížená",J1091,0)</f>
        <v>0</v>
      </c>
      <c r="BG1091" s="217">
        <f>IF(N1091="zákl. přenesená",J1091,0)</f>
        <v>0</v>
      </c>
      <c r="BH1091" s="217">
        <f>IF(N1091="sníž. přenesená",J1091,0)</f>
        <v>0</v>
      </c>
      <c r="BI1091" s="217">
        <f>IF(N1091="nulová",J1091,0)</f>
        <v>0</v>
      </c>
      <c r="BJ1091" s="18" t="s">
        <v>81</v>
      </c>
      <c r="BK1091" s="217">
        <f>ROUND(I1091*H1091,2)</f>
        <v>0</v>
      </c>
      <c r="BL1091" s="18" t="s">
        <v>150</v>
      </c>
      <c r="BM1091" s="216" t="s">
        <v>1115</v>
      </c>
    </row>
    <row r="1092" s="2" customFormat="1">
      <c r="A1092" s="39"/>
      <c r="B1092" s="40"/>
      <c r="C1092" s="41"/>
      <c r="D1092" s="218" t="s">
        <v>152</v>
      </c>
      <c r="E1092" s="41"/>
      <c r="F1092" s="219" t="s">
        <v>1116</v>
      </c>
      <c r="G1092" s="41"/>
      <c r="H1092" s="41"/>
      <c r="I1092" s="220"/>
      <c r="J1092" s="41"/>
      <c r="K1092" s="41"/>
      <c r="L1092" s="45"/>
      <c r="M1092" s="221"/>
      <c r="N1092" s="222"/>
      <c r="O1092" s="85"/>
      <c r="P1092" s="85"/>
      <c r="Q1092" s="85"/>
      <c r="R1092" s="85"/>
      <c r="S1092" s="85"/>
      <c r="T1092" s="86"/>
      <c r="U1092" s="39"/>
      <c r="V1092" s="39"/>
      <c r="W1092" s="39"/>
      <c r="X1092" s="39"/>
      <c r="Y1092" s="39"/>
      <c r="Z1092" s="39"/>
      <c r="AA1092" s="39"/>
      <c r="AB1092" s="39"/>
      <c r="AC1092" s="39"/>
      <c r="AD1092" s="39"/>
      <c r="AE1092" s="39"/>
      <c r="AT1092" s="18" t="s">
        <v>152</v>
      </c>
      <c r="AU1092" s="18" t="s">
        <v>83</v>
      </c>
    </row>
    <row r="1093" s="2" customFormat="1">
      <c r="A1093" s="39"/>
      <c r="B1093" s="40"/>
      <c r="C1093" s="41"/>
      <c r="D1093" s="223" t="s">
        <v>154</v>
      </c>
      <c r="E1093" s="41"/>
      <c r="F1093" s="224" t="s">
        <v>1117</v>
      </c>
      <c r="G1093" s="41"/>
      <c r="H1093" s="41"/>
      <c r="I1093" s="220"/>
      <c r="J1093" s="41"/>
      <c r="K1093" s="41"/>
      <c r="L1093" s="45"/>
      <c r="M1093" s="221"/>
      <c r="N1093" s="222"/>
      <c r="O1093" s="85"/>
      <c r="P1093" s="85"/>
      <c r="Q1093" s="85"/>
      <c r="R1093" s="85"/>
      <c r="S1093" s="85"/>
      <c r="T1093" s="86"/>
      <c r="U1093" s="39"/>
      <c r="V1093" s="39"/>
      <c r="W1093" s="39"/>
      <c r="X1093" s="39"/>
      <c r="Y1093" s="39"/>
      <c r="Z1093" s="39"/>
      <c r="AA1093" s="39"/>
      <c r="AB1093" s="39"/>
      <c r="AC1093" s="39"/>
      <c r="AD1093" s="39"/>
      <c r="AE1093" s="39"/>
      <c r="AT1093" s="18" t="s">
        <v>154</v>
      </c>
      <c r="AU1093" s="18" t="s">
        <v>83</v>
      </c>
    </row>
    <row r="1094" s="13" customFormat="1">
      <c r="A1094" s="13"/>
      <c r="B1094" s="225"/>
      <c r="C1094" s="226"/>
      <c r="D1094" s="218" t="s">
        <v>156</v>
      </c>
      <c r="E1094" s="227" t="s">
        <v>19</v>
      </c>
      <c r="F1094" s="228" t="s">
        <v>157</v>
      </c>
      <c r="G1094" s="226"/>
      <c r="H1094" s="227" t="s">
        <v>19</v>
      </c>
      <c r="I1094" s="229"/>
      <c r="J1094" s="226"/>
      <c r="K1094" s="226"/>
      <c r="L1094" s="230"/>
      <c r="M1094" s="231"/>
      <c r="N1094" s="232"/>
      <c r="O1094" s="232"/>
      <c r="P1094" s="232"/>
      <c r="Q1094" s="232"/>
      <c r="R1094" s="232"/>
      <c r="S1094" s="232"/>
      <c r="T1094" s="233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34" t="s">
        <v>156</v>
      </c>
      <c r="AU1094" s="234" t="s">
        <v>83</v>
      </c>
      <c r="AV1094" s="13" t="s">
        <v>81</v>
      </c>
      <c r="AW1094" s="13" t="s">
        <v>35</v>
      </c>
      <c r="AX1094" s="13" t="s">
        <v>73</v>
      </c>
      <c r="AY1094" s="234" t="s">
        <v>143</v>
      </c>
    </row>
    <row r="1095" s="13" customFormat="1">
      <c r="A1095" s="13"/>
      <c r="B1095" s="225"/>
      <c r="C1095" s="226"/>
      <c r="D1095" s="218" t="s">
        <v>156</v>
      </c>
      <c r="E1095" s="227" t="s">
        <v>19</v>
      </c>
      <c r="F1095" s="228" t="s">
        <v>1118</v>
      </c>
      <c r="G1095" s="226"/>
      <c r="H1095" s="227" t="s">
        <v>19</v>
      </c>
      <c r="I1095" s="229"/>
      <c r="J1095" s="226"/>
      <c r="K1095" s="226"/>
      <c r="L1095" s="230"/>
      <c r="M1095" s="231"/>
      <c r="N1095" s="232"/>
      <c r="O1095" s="232"/>
      <c r="P1095" s="232"/>
      <c r="Q1095" s="232"/>
      <c r="R1095" s="232"/>
      <c r="S1095" s="232"/>
      <c r="T1095" s="233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4" t="s">
        <v>156</v>
      </c>
      <c r="AU1095" s="234" t="s">
        <v>83</v>
      </c>
      <c r="AV1095" s="13" t="s">
        <v>81</v>
      </c>
      <c r="AW1095" s="13" t="s">
        <v>35</v>
      </c>
      <c r="AX1095" s="13" t="s">
        <v>73</v>
      </c>
      <c r="AY1095" s="234" t="s">
        <v>143</v>
      </c>
    </row>
    <row r="1096" s="13" customFormat="1">
      <c r="A1096" s="13"/>
      <c r="B1096" s="225"/>
      <c r="C1096" s="226"/>
      <c r="D1096" s="218" t="s">
        <v>156</v>
      </c>
      <c r="E1096" s="227" t="s">
        <v>19</v>
      </c>
      <c r="F1096" s="228" t="s">
        <v>1077</v>
      </c>
      <c r="G1096" s="226"/>
      <c r="H1096" s="227" t="s">
        <v>19</v>
      </c>
      <c r="I1096" s="229"/>
      <c r="J1096" s="226"/>
      <c r="K1096" s="226"/>
      <c r="L1096" s="230"/>
      <c r="M1096" s="231"/>
      <c r="N1096" s="232"/>
      <c r="O1096" s="232"/>
      <c r="P1096" s="232"/>
      <c r="Q1096" s="232"/>
      <c r="R1096" s="232"/>
      <c r="S1096" s="232"/>
      <c r="T1096" s="233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34" t="s">
        <v>156</v>
      </c>
      <c r="AU1096" s="234" t="s">
        <v>83</v>
      </c>
      <c r="AV1096" s="13" t="s">
        <v>81</v>
      </c>
      <c r="AW1096" s="13" t="s">
        <v>35</v>
      </c>
      <c r="AX1096" s="13" t="s">
        <v>73</v>
      </c>
      <c r="AY1096" s="234" t="s">
        <v>143</v>
      </c>
    </row>
    <row r="1097" s="14" customFormat="1">
      <c r="A1097" s="14"/>
      <c r="B1097" s="235"/>
      <c r="C1097" s="236"/>
      <c r="D1097" s="218" t="s">
        <v>156</v>
      </c>
      <c r="E1097" s="237" t="s">
        <v>19</v>
      </c>
      <c r="F1097" s="238" t="s">
        <v>1119</v>
      </c>
      <c r="G1097" s="236"/>
      <c r="H1097" s="239">
        <v>14.308</v>
      </c>
      <c r="I1097" s="240"/>
      <c r="J1097" s="236"/>
      <c r="K1097" s="236"/>
      <c r="L1097" s="241"/>
      <c r="M1097" s="242"/>
      <c r="N1097" s="243"/>
      <c r="O1097" s="243"/>
      <c r="P1097" s="243"/>
      <c r="Q1097" s="243"/>
      <c r="R1097" s="243"/>
      <c r="S1097" s="243"/>
      <c r="T1097" s="244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45" t="s">
        <v>156</v>
      </c>
      <c r="AU1097" s="245" t="s">
        <v>83</v>
      </c>
      <c r="AV1097" s="14" t="s">
        <v>83</v>
      </c>
      <c r="AW1097" s="14" t="s">
        <v>35</v>
      </c>
      <c r="AX1097" s="14" t="s">
        <v>73</v>
      </c>
      <c r="AY1097" s="245" t="s">
        <v>143</v>
      </c>
    </row>
    <row r="1098" s="13" customFormat="1">
      <c r="A1098" s="13"/>
      <c r="B1098" s="225"/>
      <c r="C1098" s="226"/>
      <c r="D1098" s="218" t="s">
        <v>156</v>
      </c>
      <c r="E1098" s="227" t="s">
        <v>19</v>
      </c>
      <c r="F1098" s="228" t="s">
        <v>1120</v>
      </c>
      <c r="G1098" s="226"/>
      <c r="H1098" s="227" t="s">
        <v>19</v>
      </c>
      <c r="I1098" s="229"/>
      <c r="J1098" s="226"/>
      <c r="K1098" s="226"/>
      <c r="L1098" s="230"/>
      <c r="M1098" s="231"/>
      <c r="N1098" s="232"/>
      <c r="O1098" s="232"/>
      <c r="P1098" s="232"/>
      <c r="Q1098" s="232"/>
      <c r="R1098" s="232"/>
      <c r="S1098" s="232"/>
      <c r="T1098" s="233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34" t="s">
        <v>156</v>
      </c>
      <c r="AU1098" s="234" t="s">
        <v>83</v>
      </c>
      <c r="AV1098" s="13" t="s">
        <v>81</v>
      </c>
      <c r="AW1098" s="13" t="s">
        <v>35</v>
      </c>
      <c r="AX1098" s="13" t="s">
        <v>73</v>
      </c>
      <c r="AY1098" s="234" t="s">
        <v>143</v>
      </c>
    </row>
    <row r="1099" s="14" customFormat="1">
      <c r="A1099" s="14"/>
      <c r="B1099" s="235"/>
      <c r="C1099" s="236"/>
      <c r="D1099" s="218" t="s">
        <v>156</v>
      </c>
      <c r="E1099" s="237" t="s">
        <v>19</v>
      </c>
      <c r="F1099" s="238" t="s">
        <v>1121</v>
      </c>
      <c r="G1099" s="236"/>
      <c r="H1099" s="239">
        <v>10.779999999999999</v>
      </c>
      <c r="I1099" s="240"/>
      <c r="J1099" s="236"/>
      <c r="K1099" s="236"/>
      <c r="L1099" s="241"/>
      <c r="M1099" s="242"/>
      <c r="N1099" s="243"/>
      <c r="O1099" s="243"/>
      <c r="P1099" s="243"/>
      <c r="Q1099" s="243"/>
      <c r="R1099" s="243"/>
      <c r="S1099" s="243"/>
      <c r="T1099" s="244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45" t="s">
        <v>156</v>
      </c>
      <c r="AU1099" s="245" t="s">
        <v>83</v>
      </c>
      <c r="AV1099" s="14" t="s">
        <v>83</v>
      </c>
      <c r="AW1099" s="14" t="s">
        <v>35</v>
      </c>
      <c r="AX1099" s="14" t="s">
        <v>73</v>
      </c>
      <c r="AY1099" s="245" t="s">
        <v>143</v>
      </c>
    </row>
    <row r="1100" s="13" customFormat="1">
      <c r="A1100" s="13"/>
      <c r="B1100" s="225"/>
      <c r="C1100" s="226"/>
      <c r="D1100" s="218" t="s">
        <v>156</v>
      </c>
      <c r="E1100" s="227" t="s">
        <v>19</v>
      </c>
      <c r="F1100" s="228" t="s">
        <v>1122</v>
      </c>
      <c r="G1100" s="226"/>
      <c r="H1100" s="227" t="s">
        <v>19</v>
      </c>
      <c r="I1100" s="229"/>
      <c r="J1100" s="226"/>
      <c r="K1100" s="226"/>
      <c r="L1100" s="230"/>
      <c r="M1100" s="231"/>
      <c r="N1100" s="232"/>
      <c r="O1100" s="232"/>
      <c r="P1100" s="232"/>
      <c r="Q1100" s="232"/>
      <c r="R1100" s="232"/>
      <c r="S1100" s="232"/>
      <c r="T1100" s="233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34" t="s">
        <v>156</v>
      </c>
      <c r="AU1100" s="234" t="s">
        <v>83</v>
      </c>
      <c r="AV1100" s="13" t="s">
        <v>81</v>
      </c>
      <c r="AW1100" s="13" t="s">
        <v>35</v>
      </c>
      <c r="AX1100" s="13" t="s">
        <v>73</v>
      </c>
      <c r="AY1100" s="234" t="s">
        <v>143</v>
      </c>
    </row>
    <row r="1101" s="14" customFormat="1">
      <c r="A1101" s="14"/>
      <c r="B1101" s="235"/>
      <c r="C1101" s="236"/>
      <c r="D1101" s="218" t="s">
        <v>156</v>
      </c>
      <c r="E1101" s="237" t="s">
        <v>19</v>
      </c>
      <c r="F1101" s="238" t="s">
        <v>1123</v>
      </c>
      <c r="G1101" s="236"/>
      <c r="H1101" s="239">
        <v>63.706000000000003</v>
      </c>
      <c r="I1101" s="240"/>
      <c r="J1101" s="236"/>
      <c r="K1101" s="236"/>
      <c r="L1101" s="241"/>
      <c r="M1101" s="242"/>
      <c r="N1101" s="243"/>
      <c r="O1101" s="243"/>
      <c r="P1101" s="243"/>
      <c r="Q1101" s="243"/>
      <c r="R1101" s="243"/>
      <c r="S1101" s="243"/>
      <c r="T1101" s="244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45" t="s">
        <v>156</v>
      </c>
      <c r="AU1101" s="245" t="s">
        <v>83</v>
      </c>
      <c r="AV1101" s="14" t="s">
        <v>83</v>
      </c>
      <c r="AW1101" s="14" t="s">
        <v>35</v>
      </c>
      <c r="AX1101" s="14" t="s">
        <v>73</v>
      </c>
      <c r="AY1101" s="245" t="s">
        <v>143</v>
      </c>
    </row>
    <row r="1102" s="15" customFormat="1">
      <c r="A1102" s="15"/>
      <c r="B1102" s="246"/>
      <c r="C1102" s="247"/>
      <c r="D1102" s="218" t="s">
        <v>156</v>
      </c>
      <c r="E1102" s="248" t="s">
        <v>19</v>
      </c>
      <c r="F1102" s="249" t="s">
        <v>174</v>
      </c>
      <c r="G1102" s="247"/>
      <c r="H1102" s="250">
        <v>88.793999999999997</v>
      </c>
      <c r="I1102" s="251"/>
      <c r="J1102" s="247"/>
      <c r="K1102" s="247"/>
      <c r="L1102" s="252"/>
      <c r="M1102" s="253"/>
      <c r="N1102" s="254"/>
      <c r="O1102" s="254"/>
      <c r="P1102" s="254"/>
      <c r="Q1102" s="254"/>
      <c r="R1102" s="254"/>
      <c r="S1102" s="254"/>
      <c r="T1102" s="255"/>
      <c r="U1102" s="15"/>
      <c r="V1102" s="15"/>
      <c r="W1102" s="15"/>
      <c r="X1102" s="15"/>
      <c r="Y1102" s="15"/>
      <c r="Z1102" s="15"/>
      <c r="AA1102" s="15"/>
      <c r="AB1102" s="15"/>
      <c r="AC1102" s="15"/>
      <c r="AD1102" s="15"/>
      <c r="AE1102" s="15"/>
      <c r="AT1102" s="256" t="s">
        <v>156</v>
      </c>
      <c r="AU1102" s="256" t="s">
        <v>83</v>
      </c>
      <c r="AV1102" s="15" t="s">
        <v>150</v>
      </c>
      <c r="AW1102" s="15" t="s">
        <v>35</v>
      </c>
      <c r="AX1102" s="15" t="s">
        <v>81</v>
      </c>
      <c r="AY1102" s="256" t="s">
        <v>143</v>
      </c>
    </row>
    <row r="1103" s="2" customFormat="1" ht="16.5" customHeight="1">
      <c r="A1103" s="39"/>
      <c r="B1103" s="40"/>
      <c r="C1103" s="205" t="s">
        <v>1124</v>
      </c>
      <c r="D1103" s="205" t="s">
        <v>145</v>
      </c>
      <c r="E1103" s="206" t="s">
        <v>1125</v>
      </c>
      <c r="F1103" s="207" t="s">
        <v>1126</v>
      </c>
      <c r="G1103" s="208" t="s">
        <v>471</v>
      </c>
      <c r="H1103" s="209">
        <v>44.396999999999998</v>
      </c>
      <c r="I1103" s="210"/>
      <c r="J1103" s="211">
        <f>ROUND(I1103*H1103,2)</f>
        <v>0</v>
      </c>
      <c r="K1103" s="207" t="s">
        <v>149</v>
      </c>
      <c r="L1103" s="45"/>
      <c r="M1103" s="212" t="s">
        <v>19</v>
      </c>
      <c r="N1103" s="213" t="s">
        <v>44</v>
      </c>
      <c r="O1103" s="85"/>
      <c r="P1103" s="214">
        <f>O1103*H1103</f>
        <v>0</v>
      </c>
      <c r="Q1103" s="214">
        <v>0</v>
      </c>
      <c r="R1103" s="214">
        <f>Q1103*H1103</f>
        <v>0</v>
      </c>
      <c r="S1103" s="214">
        <v>0</v>
      </c>
      <c r="T1103" s="215">
        <f>S1103*H1103</f>
        <v>0</v>
      </c>
      <c r="U1103" s="39"/>
      <c r="V1103" s="39"/>
      <c r="W1103" s="39"/>
      <c r="X1103" s="39"/>
      <c r="Y1103" s="39"/>
      <c r="Z1103" s="39"/>
      <c r="AA1103" s="39"/>
      <c r="AB1103" s="39"/>
      <c r="AC1103" s="39"/>
      <c r="AD1103" s="39"/>
      <c r="AE1103" s="39"/>
      <c r="AR1103" s="216" t="s">
        <v>150</v>
      </c>
      <c r="AT1103" s="216" t="s">
        <v>145</v>
      </c>
      <c r="AU1103" s="216" t="s">
        <v>83</v>
      </c>
      <c r="AY1103" s="18" t="s">
        <v>143</v>
      </c>
      <c r="BE1103" s="217">
        <f>IF(N1103="základní",J1103,0)</f>
        <v>0</v>
      </c>
      <c r="BF1103" s="217">
        <f>IF(N1103="snížená",J1103,0)</f>
        <v>0</v>
      </c>
      <c r="BG1103" s="217">
        <f>IF(N1103="zákl. přenesená",J1103,0)</f>
        <v>0</v>
      </c>
      <c r="BH1103" s="217">
        <f>IF(N1103="sníž. přenesená",J1103,0)</f>
        <v>0</v>
      </c>
      <c r="BI1103" s="217">
        <f>IF(N1103="nulová",J1103,0)</f>
        <v>0</v>
      </c>
      <c r="BJ1103" s="18" t="s">
        <v>81</v>
      </c>
      <c r="BK1103" s="217">
        <f>ROUND(I1103*H1103,2)</f>
        <v>0</v>
      </c>
      <c r="BL1103" s="18" t="s">
        <v>150</v>
      </c>
      <c r="BM1103" s="216" t="s">
        <v>1127</v>
      </c>
    </row>
    <row r="1104" s="2" customFormat="1">
      <c r="A1104" s="39"/>
      <c r="B1104" s="40"/>
      <c r="C1104" s="41"/>
      <c r="D1104" s="218" t="s">
        <v>152</v>
      </c>
      <c r="E1104" s="41"/>
      <c r="F1104" s="219" t="s">
        <v>1128</v>
      </c>
      <c r="G1104" s="41"/>
      <c r="H1104" s="41"/>
      <c r="I1104" s="220"/>
      <c r="J1104" s="41"/>
      <c r="K1104" s="41"/>
      <c r="L1104" s="45"/>
      <c r="M1104" s="221"/>
      <c r="N1104" s="222"/>
      <c r="O1104" s="85"/>
      <c r="P1104" s="85"/>
      <c r="Q1104" s="85"/>
      <c r="R1104" s="85"/>
      <c r="S1104" s="85"/>
      <c r="T1104" s="86"/>
      <c r="U1104" s="39"/>
      <c r="V1104" s="39"/>
      <c r="W1104" s="39"/>
      <c r="X1104" s="39"/>
      <c r="Y1104" s="39"/>
      <c r="Z1104" s="39"/>
      <c r="AA1104" s="39"/>
      <c r="AB1104" s="39"/>
      <c r="AC1104" s="39"/>
      <c r="AD1104" s="39"/>
      <c r="AE1104" s="39"/>
      <c r="AT1104" s="18" t="s">
        <v>152</v>
      </c>
      <c r="AU1104" s="18" t="s">
        <v>83</v>
      </c>
    </row>
    <row r="1105" s="2" customFormat="1">
      <c r="A1105" s="39"/>
      <c r="B1105" s="40"/>
      <c r="C1105" s="41"/>
      <c r="D1105" s="223" t="s">
        <v>154</v>
      </c>
      <c r="E1105" s="41"/>
      <c r="F1105" s="224" t="s">
        <v>1129</v>
      </c>
      <c r="G1105" s="41"/>
      <c r="H1105" s="41"/>
      <c r="I1105" s="220"/>
      <c r="J1105" s="41"/>
      <c r="K1105" s="41"/>
      <c r="L1105" s="45"/>
      <c r="M1105" s="221"/>
      <c r="N1105" s="222"/>
      <c r="O1105" s="85"/>
      <c r="P1105" s="85"/>
      <c r="Q1105" s="85"/>
      <c r="R1105" s="85"/>
      <c r="S1105" s="85"/>
      <c r="T1105" s="86"/>
      <c r="U1105" s="39"/>
      <c r="V1105" s="39"/>
      <c r="W1105" s="39"/>
      <c r="X1105" s="39"/>
      <c r="Y1105" s="39"/>
      <c r="Z1105" s="39"/>
      <c r="AA1105" s="39"/>
      <c r="AB1105" s="39"/>
      <c r="AC1105" s="39"/>
      <c r="AD1105" s="39"/>
      <c r="AE1105" s="39"/>
      <c r="AT1105" s="18" t="s">
        <v>154</v>
      </c>
      <c r="AU1105" s="18" t="s">
        <v>83</v>
      </c>
    </row>
    <row r="1106" s="13" customFormat="1">
      <c r="A1106" s="13"/>
      <c r="B1106" s="225"/>
      <c r="C1106" s="226"/>
      <c r="D1106" s="218" t="s">
        <v>156</v>
      </c>
      <c r="E1106" s="227" t="s">
        <v>19</v>
      </c>
      <c r="F1106" s="228" t="s">
        <v>157</v>
      </c>
      <c r="G1106" s="226"/>
      <c r="H1106" s="227" t="s">
        <v>19</v>
      </c>
      <c r="I1106" s="229"/>
      <c r="J1106" s="226"/>
      <c r="K1106" s="226"/>
      <c r="L1106" s="230"/>
      <c r="M1106" s="231"/>
      <c r="N1106" s="232"/>
      <c r="O1106" s="232"/>
      <c r="P1106" s="232"/>
      <c r="Q1106" s="232"/>
      <c r="R1106" s="232"/>
      <c r="S1106" s="232"/>
      <c r="T1106" s="233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34" t="s">
        <v>156</v>
      </c>
      <c r="AU1106" s="234" t="s">
        <v>83</v>
      </c>
      <c r="AV1106" s="13" t="s">
        <v>81</v>
      </c>
      <c r="AW1106" s="13" t="s">
        <v>35</v>
      </c>
      <c r="AX1106" s="13" t="s">
        <v>73</v>
      </c>
      <c r="AY1106" s="234" t="s">
        <v>143</v>
      </c>
    </row>
    <row r="1107" s="13" customFormat="1">
      <c r="A1107" s="13"/>
      <c r="B1107" s="225"/>
      <c r="C1107" s="226"/>
      <c r="D1107" s="218" t="s">
        <v>156</v>
      </c>
      <c r="E1107" s="227" t="s">
        <v>19</v>
      </c>
      <c r="F1107" s="228" t="s">
        <v>1130</v>
      </c>
      <c r="G1107" s="226"/>
      <c r="H1107" s="227" t="s">
        <v>19</v>
      </c>
      <c r="I1107" s="229"/>
      <c r="J1107" s="226"/>
      <c r="K1107" s="226"/>
      <c r="L1107" s="230"/>
      <c r="M1107" s="231"/>
      <c r="N1107" s="232"/>
      <c r="O1107" s="232"/>
      <c r="P1107" s="232"/>
      <c r="Q1107" s="232"/>
      <c r="R1107" s="232"/>
      <c r="S1107" s="232"/>
      <c r="T1107" s="233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34" t="s">
        <v>156</v>
      </c>
      <c r="AU1107" s="234" t="s">
        <v>83</v>
      </c>
      <c r="AV1107" s="13" t="s">
        <v>81</v>
      </c>
      <c r="AW1107" s="13" t="s">
        <v>35</v>
      </c>
      <c r="AX1107" s="13" t="s">
        <v>73</v>
      </c>
      <c r="AY1107" s="234" t="s">
        <v>143</v>
      </c>
    </row>
    <row r="1108" s="13" customFormat="1">
      <c r="A1108" s="13"/>
      <c r="B1108" s="225"/>
      <c r="C1108" s="226"/>
      <c r="D1108" s="218" t="s">
        <v>156</v>
      </c>
      <c r="E1108" s="227" t="s">
        <v>19</v>
      </c>
      <c r="F1108" s="228" t="s">
        <v>1077</v>
      </c>
      <c r="G1108" s="226"/>
      <c r="H1108" s="227" t="s">
        <v>19</v>
      </c>
      <c r="I1108" s="229"/>
      <c r="J1108" s="226"/>
      <c r="K1108" s="226"/>
      <c r="L1108" s="230"/>
      <c r="M1108" s="231"/>
      <c r="N1108" s="232"/>
      <c r="O1108" s="232"/>
      <c r="P1108" s="232"/>
      <c r="Q1108" s="232"/>
      <c r="R1108" s="232"/>
      <c r="S1108" s="232"/>
      <c r="T1108" s="233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34" t="s">
        <v>156</v>
      </c>
      <c r="AU1108" s="234" t="s">
        <v>83</v>
      </c>
      <c r="AV1108" s="13" t="s">
        <v>81</v>
      </c>
      <c r="AW1108" s="13" t="s">
        <v>35</v>
      </c>
      <c r="AX1108" s="13" t="s">
        <v>73</v>
      </c>
      <c r="AY1108" s="234" t="s">
        <v>143</v>
      </c>
    </row>
    <row r="1109" s="14" customFormat="1">
      <c r="A1109" s="14"/>
      <c r="B1109" s="235"/>
      <c r="C1109" s="236"/>
      <c r="D1109" s="218" t="s">
        <v>156</v>
      </c>
      <c r="E1109" s="237" t="s">
        <v>19</v>
      </c>
      <c r="F1109" s="238" t="s">
        <v>1131</v>
      </c>
      <c r="G1109" s="236"/>
      <c r="H1109" s="239">
        <v>7.1539999999999999</v>
      </c>
      <c r="I1109" s="240"/>
      <c r="J1109" s="236"/>
      <c r="K1109" s="236"/>
      <c r="L1109" s="241"/>
      <c r="M1109" s="242"/>
      <c r="N1109" s="243"/>
      <c r="O1109" s="243"/>
      <c r="P1109" s="243"/>
      <c r="Q1109" s="243"/>
      <c r="R1109" s="243"/>
      <c r="S1109" s="243"/>
      <c r="T1109" s="244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45" t="s">
        <v>156</v>
      </c>
      <c r="AU1109" s="245" t="s">
        <v>83</v>
      </c>
      <c r="AV1109" s="14" t="s">
        <v>83</v>
      </c>
      <c r="AW1109" s="14" t="s">
        <v>35</v>
      </c>
      <c r="AX1109" s="14" t="s">
        <v>73</v>
      </c>
      <c r="AY1109" s="245" t="s">
        <v>143</v>
      </c>
    </row>
    <row r="1110" s="13" customFormat="1">
      <c r="A1110" s="13"/>
      <c r="B1110" s="225"/>
      <c r="C1110" s="226"/>
      <c r="D1110" s="218" t="s">
        <v>156</v>
      </c>
      <c r="E1110" s="227" t="s">
        <v>19</v>
      </c>
      <c r="F1110" s="228" t="s">
        <v>1120</v>
      </c>
      <c r="G1110" s="226"/>
      <c r="H1110" s="227" t="s">
        <v>19</v>
      </c>
      <c r="I1110" s="229"/>
      <c r="J1110" s="226"/>
      <c r="K1110" s="226"/>
      <c r="L1110" s="230"/>
      <c r="M1110" s="231"/>
      <c r="N1110" s="232"/>
      <c r="O1110" s="232"/>
      <c r="P1110" s="232"/>
      <c r="Q1110" s="232"/>
      <c r="R1110" s="232"/>
      <c r="S1110" s="232"/>
      <c r="T1110" s="233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34" t="s">
        <v>156</v>
      </c>
      <c r="AU1110" s="234" t="s">
        <v>83</v>
      </c>
      <c r="AV1110" s="13" t="s">
        <v>81</v>
      </c>
      <c r="AW1110" s="13" t="s">
        <v>35</v>
      </c>
      <c r="AX1110" s="13" t="s">
        <v>73</v>
      </c>
      <c r="AY1110" s="234" t="s">
        <v>143</v>
      </c>
    </row>
    <row r="1111" s="14" customFormat="1">
      <c r="A1111" s="14"/>
      <c r="B1111" s="235"/>
      <c r="C1111" s="236"/>
      <c r="D1111" s="218" t="s">
        <v>156</v>
      </c>
      <c r="E1111" s="237" t="s">
        <v>19</v>
      </c>
      <c r="F1111" s="238" t="s">
        <v>1132</v>
      </c>
      <c r="G1111" s="236"/>
      <c r="H1111" s="239">
        <v>5.3899999999999997</v>
      </c>
      <c r="I1111" s="240"/>
      <c r="J1111" s="236"/>
      <c r="K1111" s="236"/>
      <c r="L1111" s="241"/>
      <c r="M1111" s="242"/>
      <c r="N1111" s="243"/>
      <c r="O1111" s="243"/>
      <c r="P1111" s="243"/>
      <c r="Q1111" s="243"/>
      <c r="R1111" s="243"/>
      <c r="S1111" s="243"/>
      <c r="T1111" s="244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45" t="s">
        <v>156</v>
      </c>
      <c r="AU1111" s="245" t="s">
        <v>83</v>
      </c>
      <c r="AV1111" s="14" t="s">
        <v>83</v>
      </c>
      <c r="AW1111" s="14" t="s">
        <v>35</v>
      </c>
      <c r="AX1111" s="14" t="s">
        <v>73</v>
      </c>
      <c r="AY1111" s="245" t="s">
        <v>143</v>
      </c>
    </row>
    <row r="1112" s="13" customFormat="1">
      <c r="A1112" s="13"/>
      <c r="B1112" s="225"/>
      <c r="C1112" s="226"/>
      <c r="D1112" s="218" t="s">
        <v>156</v>
      </c>
      <c r="E1112" s="227" t="s">
        <v>19</v>
      </c>
      <c r="F1112" s="228" t="s">
        <v>1122</v>
      </c>
      <c r="G1112" s="226"/>
      <c r="H1112" s="227" t="s">
        <v>19</v>
      </c>
      <c r="I1112" s="229"/>
      <c r="J1112" s="226"/>
      <c r="K1112" s="226"/>
      <c r="L1112" s="230"/>
      <c r="M1112" s="231"/>
      <c r="N1112" s="232"/>
      <c r="O1112" s="232"/>
      <c r="P1112" s="232"/>
      <c r="Q1112" s="232"/>
      <c r="R1112" s="232"/>
      <c r="S1112" s="232"/>
      <c r="T1112" s="233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34" t="s">
        <v>156</v>
      </c>
      <c r="AU1112" s="234" t="s">
        <v>83</v>
      </c>
      <c r="AV1112" s="13" t="s">
        <v>81</v>
      </c>
      <c r="AW1112" s="13" t="s">
        <v>35</v>
      </c>
      <c r="AX1112" s="13" t="s">
        <v>73</v>
      </c>
      <c r="AY1112" s="234" t="s">
        <v>143</v>
      </c>
    </row>
    <row r="1113" s="14" customFormat="1">
      <c r="A1113" s="14"/>
      <c r="B1113" s="235"/>
      <c r="C1113" s="236"/>
      <c r="D1113" s="218" t="s">
        <v>156</v>
      </c>
      <c r="E1113" s="237" t="s">
        <v>19</v>
      </c>
      <c r="F1113" s="238" t="s">
        <v>1133</v>
      </c>
      <c r="G1113" s="236"/>
      <c r="H1113" s="239">
        <v>31.853000000000002</v>
      </c>
      <c r="I1113" s="240"/>
      <c r="J1113" s="236"/>
      <c r="K1113" s="236"/>
      <c r="L1113" s="241"/>
      <c r="M1113" s="242"/>
      <c r="N1113" s="243"/>
      <c r="O1113" s="243"/>
      <c r="P1113" s="243"/>
      <c r="Q1113" s="243"/>
      <c r="R1113" s="243"/>
      <c r="S1113" s="243"/>
      <c r="T1113" s="244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45" t="s">
        <v>156</v>
      </c>
      <c r="AU1113" s="245" t="s">
        <v>83</v>
      </c>
      <c r="AV1113" s="14" t="s">
        <v>83</v>
      </c>
      <c r="AW1113" s="14" t="s">
        <v>35</v>
      </c>
      <c r="AX1113" s="14" t="s">
        <v>73</v>
      </c>
      <c r="AY1113" s="245" t="s">
        <v>143</v>
      </c>
    </row>
    <row r="1114" s="15" customFormat="1">
      <c r="A1114" s="15"/>
      <c r="B1114" s="246"/>
      <c r="C1114" s="247"/>
      <c r="D1114" s="218" t="s">
        <v>156</v>
      </c>
      <c r="E1114" s="248" t="s">
        <v>19</v>
      </c>
      <c r="F1114" s="249" t="s">
        <v>174</v>
      </c>
      <c r="G1114" s="247"/>
      <c r="H1114" s="250">
        <v>44.396999999999998</v>
      </c>
      <c r="I1114" s="251"/>
      <c r="J1114" s="247"/>
      <c r="K1114" s="247"/>
      <c r="L1114" s="252"/>
      <c r="M1114" s="253"/>
      <c r="N1114" s="254"/>
      <c r="O1114" s="254"/>
      <c r="P1114" s="254"/>
      <c r="Q1114" s="254"/>
      <c r="R1114" s="254"/>
      <c r="S1114" s="254"/>
      <c r="T1114" s="255"/>
      <c r="U1114" s="15"/>
      <c r="V1114" s="15"/>
      <c r="W1114" s="15"/>
      <c r="X1114" s="15"/>
      <c r="Y1114" s="15"/>
      <c r="Z1114" s="15"/>
      <c r="AA1114" s="15"/>
      <c r="AB1114" s="15"/>
      <c r="AC1114" s="15"/>
      <c r="AD1114" s="15"/>
      <c r="AE1114" s="15"/>
      <c r="AT1114" s="256" t="s">
        <v>156</v>
      </c>
      <c r="AU1114" s="256" t="s">
        <v>83</v>
      </c>
      <c r="AV1114" s="15" t="s">
        <v>150</v>
      </c>
      <c r="AW1114" s="15" t="s">
        <v>35</v>
      </c>
      <c r="AX1114" s="15" t="s">
        <v>81</v>
      </c>
      <c r="AY1114" s="256" t="s">
        <v>143</v>
      </c>
    </row>
    <row r="1115" s="2" customFormat="1" ht="16.5" customHeight="1">
      <c r="A1115" s="39"/>
      <c r="B1115" s="40"/>
      <c r="C1115" s="205" t="s">
        <v>1134</v>
      </c>
      <c r="D1115" s="205" t="s">
        <v>145</v>
      </c>
      <c r="E1115" s="206" t="s">
        <v>1135</v>
      </c>
      <c r="F1115" s="207" t="s">
        <v>1136</v>
      </c>
      <c r="G1115" s="208" t="s">
        <v>471</v>
      </c>
      <c r="H1115" s="209">
        <v>44.396999999999998</v>
      </c>
      <c r="I1115" s="210"/>
      <c r="J1115" s="211">
        <f>ROUND(I1115*H1115,2)</f>
        <v>0</v>
      </c>
      <c r="K1115" s="207" t="s">
        <v>149</v>
      </c>
      <c r="L1115" s="45"/>
      <c r="M1115" s="212" t="s">
        <v>19</v>
      </c>
      <c r="N1115" s="213" t="s">
        <v>44</v>
      </c>
      <c r="O1115" s="85"/>
      <c r="P1115" s="214">
        <f>O1115*H1115</f>
        <v>0</v>
      </c>
      <c r="Q1115" s="214">
        <v>0</v>
      </c>
      <c r="R1115" s="214">
        <f>Q1115*H1115</f>
        <v>0</v>
      </c>
      <c r="S1115" s="214">
        <v>0</v>
      </c>
      <c r="T1115" s="215">
        <f>S1115*H1115</f>
        <v>0</v>
      </c>
      <c r="U1115" s="39"/>
      <c r="V1115" s="39"/>
      <c r="W1115" s="39"/>
      <c r="X1115" s="39"/>
      <c r="Y1115" s="39"/>
      <c r="Z1115" s="39"/>
      <c r="AA1115" s="39"/>
      <c r="AB1115" s="39"/>
      <c r="AC1115" s="39"/>
      <c r="AD1115" s="39"/>
      <c r="AE1115" s="39"/>
      <c r="AR1115" s="216" t="s">
        <v>150</v>
      </c>
      <c r="AT1115" s="216" t="s">
        <v>145</v>
      </c>
      <c r="AU1115" s="216" t="s">
        <v>83</v>
      </c>
      <c r="AY1115" s="18" t="s">
        <v>143</v>
      </c>
      <c r="BE1115" s="217">
        <f>IF(N1115="základní",J1115,0)</f>
        <v>0</v>
      </c>
      <c r="BF1115" s="217">
        <f>IF(N1115="snížená",J1115,0)</f>
        <v>0</v>
      </c>
      <c r="BG1115" s="217">
        <f>IF(N1115="zákl. přenesená",J1115,0)</f>
        <v>0</v>
      </c>
      <c r="BH1115" s="217">
        <f>IF(N1115="sníž. přenesená",J1115,0)</f>
        <v>0</v>
      </c>
      <c r="BI1115" s="217">
        <f>IF(N1115="nulová",J1115,0)</f>
        <v>0</v>
      </c>
      <c r="BJ1115" s="18" t="s">
        <v>81</v>
      </c>
      <c r="BK1115" s="217">
        <f>ROUND(I1115*H1115,2)</f>
        <v>0</v>
      </c>
      <c r="BL1115" s="18" t="s">
        <v>150</v>
      </c>
      <c r="BM1115" s="216" t="s">
        <v>1137</v>
      </c>
    </row>
    <row r="1116" s="2" customFormat="1">
      <c r="A1116" s="39"/>
      <c r="B1116" s="40"/>
      <c r="C1116" s="41"/>
      <c r="D1116" s="218" t="s">
        <v>152</v>
      </c>
      <c r="E1116" s="41"/>
      <c r="F1116" s="219" t="s">
        <v>1138</v>
      </c>
      <c r="G1116" s="41"/>
      <c r="H1116" s="41"/>
      <c r="I1116" s="220"/>
      <c r="J1116" s="41"/>
      <c r="K1116" s="41"/>
      <c r="L1116" s="45"/>
      <c r="M1116" s="221"/>
      <c r="N1116" s="222"/>
      <c r="O1116" s="85"/>
      <c r="P1116" s="85"/>
      <c r="Q1116" s="85"/>
      <c r="R1116" s="85"/>
      <c r="S1116" s="85"/>
      <c r="T1116" s="86"/>
      <c r="U1116" s="39"/>
      <c r="V1116" s="39"/>
      <c r="W1116" s="39"/>
      <c r="X1116" s="39"/>
      <c r="Y1116" s="39"/>
      <c r="Z1116" s="39"/>
      <c r="AA1116" s="39"/>
      <c r="AB1116" s="39"/>
      <c r="AC1116" s="39"/>
      <c r="AD1116" s="39"/>
      <c r="AE1116" s="39"/>
      <c r="AT1116" s="18" t="s">
        <v>152</v>
      </c>
      <c r="AU1116" s="18" t="s">
        <v>83</v>
      </c>
    </row>
    <row r="1117" s="2" customFormat="1">
      <c r="A1117" s="39"/>
      <c r="B1117" s="40"/>
      <c r="C1117" s="41"/>
      <c r="D1117" s="223" t="s">
        <v>154</v>
      </c>
      <c r="E1117" s="41"/>
      <c r="F1117" s="224" t="s">
        <v>1139</v>
      </c>
      <c r="G1117" s="41"/>
      <c r="H1117" s="41"/>
      <c r="I1117" s="220"/>
      <c r="J1117" s="41"/>
      <c r="K1117" s="41"/>
      <c r="L1117" s="45"/>
      <c r="M1117" s="221"/>
      <c r="N1117" s="222"/>
      <c r="O1117" s="85"/>
      <c r="P1117" s="85"/>
      <c r="Q1117" s="85"/>
      <c r="R1117" s="85"/>
      <c r="S1117" s="85"/>
      <c r="T1117" s="86"/>
      <c r="U1117" s="39"/>
      <c r="V1117" s="39"/>
      <c r="W1117" s="39"/>
      <c r="X1117" s="39"/>
      <c r="Y1117" s="39"/>
      <c r="Z1117" s="39"/>
      <c r="AA1117" s="39"/>
      <c r="AB1117" s="39"/>
      <c r="AC1117" s="39"/>
      <c r="AD1117" s="39"/>
      <c r="AE1117" s="39"/>
      <c r="AT1117" s="18" t="s">
        <v>154</v>
      </c>
      <c r="AU1117" s="18" t="s">
        <v>83</v>
      </c>
    </row>
    <row r="1118" s="13" customFormat="1">
      <c r="A1118" s="13"/>
      <c r="B1118" s="225"/>
      <c r="C1118" s="226"/>
      <c r="D1118" s="218" t="s">
        <v>156</v>
      </c>
      <c r="E1118" s="227" t="s">
        <v>19</v>
      </c>
      <c r="F1118" s="228" t="s">
        <v>157</v>
      </c>
      <c r="G1118" s="226"/>
      <c r="H1118" s="227" t="s">
        <v>19</v>
      </c>
      <c r="I1118" s="229"/>
      <c r="J1118" s="226"/>
      <c r="K1118" s="226"/>
      <c r="L1118" s="230"/>
      <c r="M1118" s="231"/>
      <c r="N1118" s="232"/>
      <c r="O1118" s="232"/>
      <c r="P1118" s="232"/>
      <c r="Q1118" s="232"/>
      <c r="R1118" s="232"/>
      <c r="S1118" s="232"/>
      <c r="T1118" s="233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34" t="s">
        <v>156</v>
      </c>
      <c r="AU1118" s="234" t="s">
        <v>83</v>
      </c>
      <c r="AV1118" s="13" t="s">
        <v>81</v>
      </c>
      <c r="AW1118" s="13" t="s">
        <v>35</v>
      </c>
      <c r="AX1118" s="13" t="s">
        <v>73</v>
      </c>
      <c r="AY1118" s="234" t="s">
        <v>143</v>
      </c>
    </row>
    <row r="1119" s="13" customFormat="1">
      <c r="A1119" s="13"/>
      <c r="B1119" s="225"/>
      <c r="C1119" s="226"/>
      <c r="D1119" s="218" t="s">
        <v>156</v>
      </c>
      <c r="E1119" s="227" t="s">
        <v>19</v>
      </c>
      <c r="F1119" s="228" t="s">
        <v>1140</v>
      </c>
      <c r="G1119" s="226"/>
      <c r="H1119" s="227" t="s">
        <v>19</v>
      </c>
      <c r="I1119" s="229"/>
      <c r="J1119" s="226"/>
      <c r="K1119" s="226"/>
      <c r="L1119" s="230"/>
      <c r="M1119" s="231"/>
      <c r="N1119" s="232"/>
      <c r="O1119" s="232"/>
      <c r="P1119" s="232"/>
      <c r="Q1119" s="232"/>
      <c r="R1119" s="232"/>
      <c r="S1119" s="232"/>
      <c r="T1119" s="233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34" t="s">
        <v>156</v>
      </c>
      <c r="AU1119" s="234" t="s">
        <v>83</v>
      </c>
      <c r="AV1119" s="13" t="s">
        <v>81</v>
      </c>
      <c r="AW1119" s="13" t="s">
        <v>35</v>
      </c>
      <c r="AX1119" s="13" t="s">
        <v>73</v>
      </c>
      <c r="AY1119" s="234" t="s">
        <v>143</v>
      </c>
    </row>
    <row r="1120" s="13" customFormat="1">
      <c r="A1120" s="13"/>
      <c r="B1120" s="225"/>
      <c r="C1120" s="226"/>
      <c r="D1120" s="218" t="s">
        <v>156</v>
      </c>
      <c r="E1120" s="227" t="s">
        <v>19</v>
      </c>
      <c r="F1120" s="228" t="s">
        <v>1077</v>
      </c>
      <c r="G1120" s="226"/>
      <c r="H1120" s="227" t="s">
        <v>19</v>
      </c>
      <c r="I1120" s="229"/>
      <c r="J1120" s="226"/>
      <c r="K1120" s="226"/>
      <c r="L1120" s="230"/>
      <c r="M1120" s="231"/>
      <c r="N1120" s="232"/>
      <c r="O1120" s="232"/>
      <c r="P1120" s="232"/>
      <c r="Q1120" s="232"/>
      <c r="R1120" s="232"/>
      <c r="S1120" s="232"/>
      <c r="T1120" s="233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34" t="s">
        <v>156</v>
      </c>
      <c r="AU1120" s="234" t="s">
        <v>83</v>
      </c>
      <c r="AV1120" s="13" t="s">
        <v>81</v>
      </c>
      <c r="AW1120" s="13" t="s">
        <v>35</v>
      </c>
      <c r="AX1120" s="13" t="s">
        <v>73</v>
      </c>
      <c r="AY1120" s="234" t="s">
        <v>143</v>
      </c>
    </row>
    <row r="1121" s="14" customFormat="1">
      <c r="A1121" s="14"/>
      <c r="B1121" s="235"/>
      <c r="C1121" s="236"/>
      <c r="D1121" s="218" t="s">
        <v>156</v>
      </c>
      <c r="E1121" s="237" t="s">
        <v>19</v>
      </c>
      <c r="F1121" s="238" t="s">
        <v>1131</v>
      </c>
      <c r="G1121" s="236"/>
      <c r="H1121" s="239">
        <v>7.1539999999999999</v>
      </c>
      <c r="I1121" s="240"/>
      <c r="J1121" s="236"/>
      <c r="K1121" s="236"/>
      <c r="L1121" s="241"/>
      <c r="M1121" s="242"/>
      <c r="N1121" s="243"/>
      <c r="O1121" s="243"/>
      <c r="P1121" s="243"/>
      <c r="Q1121" s="243"/>
      <c r="R1121" s="243"/>
      <c r="S1121" s="243"/>
      <c r="T1121" s="244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45" t="s">
        <v>156</v>
      </c>
      <c r="AU1121" s="245" t="s">
        <v>83</v>
      </c>
      <c r="AV1121" s="14" t="s">
        <v>83</v>
      </c>
      <c r="AW1121" s="14" t="s">
        <v>35</v>
      </c>
      <c r="AX1121" s="14" t="s">
        <v>73</v>
      </c>
      <c r="AY1121" s="245" t="s">
        <v>143</v>
      </c>
    </row>
    <row r="1122" s="13" customFormat="1">
      <c r="A1122" s="13"/>
      <c r="B1122" s="225"/>
      <c r="C1122" s="226"/>
      <c r="D1122" s="218" t="s">
        <v>156</v>
      </c>
      <c r="E1122" s="227" t="s">
        <v>19</v>
      </c>
      <c r="F1122" s="228" t="s">
        <v>1120</v>
      </c>
      <c r="G1122" s="226"/>
      <c r="H1122" s="227" t="s">
        <v>19</v>
      </c>
      <c r="I1122" s="229"/>
      <c r="J1122" s="226"/>
      <c r="K1122" s="226"/>
      <c r="L1122" s="230"/>
      <c r="M1122" s="231"/>
      <c r="N1122" s="232"/>
      <c r="O1122" s="232"/>
      <c r="P1122" s="232"/>
      <c r="Q1122" s="232"/>
      <c r="R1122" s="232"/>
      <c r="S1122" s="232"/>
      <c r="T1122" s="233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34" t="s">
        <v>156</v>
      </c>
      <c r="AU1122" s="234" t="s">
        <v>83</v>
      </c>
      <c r="AV1122" s="13" t="s">
        <v>81</v>
      </c>
      <c r="AW1122" s="13" t="s">
        <v>35</v>
      </c>
      <c r="AX1122" s="13" t="s">
        <v>73</v>
      </c>
      <c r="AY1122" s="234" t="s">
        <v>143</v>
      </c>
    </row>
    <row r="1123" s="14" customFormat="1">
      <c r="A1123" s="14"/>
      <c r="B1123" s="235"/>
      <c r="C1123" s="236"/>
      <c r="D1123" s="218" t="s">
        <v>156</v>
      </c>
      <c r="E1123" s="237" t="s">
        <v>19</v>
      </c>
      <c r="F1123" s="238" t="s">
        <v>1132</v>
      </c>
      <c r="G1123" s="236"/>
      <c r="H1123" s="239">
        <v>5.3899999999999997</v>
      </c>
      <c r="I1123" s="240"/>
      <c r="J1123" s="236"/>
      <c r="K1123" s="236"/>
      <c r="L1123" s="241"/>
      <c r="M1123" s="242"/>
      <c r="N1123" s="243"/>
      <c r="O1123" s="243"/>
      <c r="P1123" s="243"/>
      <c r="Q1123" s="243"/>
      <c r="R1123" s="243"/>
      <c r="S1123" s="243"/>
      <c r="T1123" s="244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45" t="s">
        <v>156</v>
      </c>
      <c r="AU1123" s="245" t="s">
        <v>83</v>
      </c>
      <c r="AV1123" s="14" t="s">
        <v>83</v>
      </c>
      <c r="AW1123" s="14" t="s">
        <v>35</v>
      </c>
      <c r="AX1123" s="14" t="s">
        <v>73</v>
      </c>
      <c r="AY1123" s="245" t="s">
        <v>143</v>
      </c>
    </row>
    <row r="1124" s="13" customFormat="1">
      <c r="A1124" s="13"/>
      <c r="B1124" s="225"/>
      <c r="C1124" s="226"/>
      <c r="D1124" s="218" t="s">
        <v>156</v>
      </c>
      <c r="E1124" s="227" t="s">
        <v>19</v>
      </c>
      <c r="F1124" s="228" t="s">
        <v>1122</v>
      </c>
      <c r="G1124" s="226"/>
      <c r="H1124" s="227" t="s">
        <v>19</v>
      </c>
      <c r="I1124" s="229"/>
      <c r="J1124" s="226"/>
      <c r="K1124" s="226"/>
      <c r="L1124" s="230"/>
      <c r="M1124" s="231"/>
      <c r="N1124" s="232"/>
      <c r="O1124" s="232"/>
      <c r="P1124" s="232"/>
      <c r="Q1124" s="232"/>
      <c r="R1124" s="232"/>
      <c r="S1124" s="232"/>
      <c r="T1124" s="233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34" t="s">
        <v>156</v>
      </c>
      <c r="AU1124" s="234" t="s">
        <v>83</v>
      </c>
      <c r="AV1124" s="13" t="s">
        <v>81</v>
      </c>
      <c r="AW1124" s="13" t="s">
        <v>35</v>
      </c>
      <c r="AX1124" s="13" t="s">
        <v>73</v>
      </c>
      <c r="AY1124" s="234" t="s">
        <v>143</v>
      </c>
    </row>
    <row r="1125" s="14" customFormat="1">
      <c r="A1125" s="14"/>
      <c r="B1125" s="235"/>
      <c r="C1125" s="236"/>
      <c r="D1125" s="218" t="s">
        <v>156</v>
      </c>
      <c r="E1125" s="237" t="s">
        <v>19</v>
      </c>
      <c r="F1125" s="238" t="s">
        <v>1133</v>
      </c>
      <c r="G1125" s="236"/>
      <c r="H1125" s="239">
        <v>31.853000000000002</v>
      </c>
      <c r="I1125" s="240"/>
      <c r="J1125" s="236"/>
      <c r="K1125" s="236"/>
      <c r="L1125" s="241"/>
      <c r="M1125" s="242"/>
      <c r="N1125" s="243"/>
      <c r="O1125" s="243"/>
      <c r="P1125" s="243"/>
      <c r="Q1125" s="243"/>
      <c r="R1125" s="243"/>
      <c r="S1125" s="243"/>
      <c r="T1125" s="244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45" t="s">
        <v>156</v>
      </c>
      <c r="AU1125" s="245" t="s">
        <v>83</v>
      </c>
      <c r="AV1125" s="14" t="s">
        <v>83</v>
      </c>
      <c r="AW1125" s="14" t="s">
        <v>35</v>
      </c>
      <c r="AX1125" s="14" t="s">
        <v>73</v>
      </c>
      <c r="AY1125" s="245" t="s">
        <v>143</v>
      </c>
    </row>
    <row r="1126" s="15" customFormat="1">
      <c r="A1126" s="15"/>
      <c r="B1126" s="246"/>
      <c r="C1126" s="247"/>
      <c r="D1126" s="218" t="s">
        <v>156</v>
      </c>
      <c r="E1126" s="248" t="s">
        <v>19</v>
      </c>
      <c r="F1126" s="249" t="s">
        <v>174</v>
      </c>
      <c r="G1126" s="247"/>
      <c r="H1126" s="250">
        <v>44.396999999999998</v>
      </c>
      <c r="I1126" s="251"/>
      <c r="J1126" s="247"/>
      <c r="K1126" s="247"/>
      <c r="L1126" s="252"/>
      <c r="M1126" s="253"/>
      <c r="N1126" s="254"/>
      <c r="O1126" s="254"/>
      <c r="P1126" s="254"/>
      <c r="Q1126" s="254"/>
      <c r="R1126" s="254"/>
      <c r="S1126" s="254"/>
      <c r="T1126" s="255"/>
      <c r="U1126" s="15"/>
      <c r="V1126" s="15"/>
      <c r="W1126" s="15"/>
      <c r="X1126" s="15"/>
      <c r="Y1126" s="15"/>
      <c r="Z1126" s="15"/>
      <c r="AA1126" s="15"/>
      <c r="AB1126" s="15"/>
      <c r="AC1126" s="15"/>
      <c r="AD1126" s="15"/>
      <c r="AE1126" s="15"/>
      <c r="AT1126" s="256" t="s">
        <v>156</v>
      </c>
      <c r="AU1126" s="256" t="s">
        <v>83</v>
      </c>
      <c r="AV1126" s="15" t="s">
        <v>150</v>
      </c>
      <c r="AW1126" s="15" t="s">
        <v>35</v>
      </c>
      <c r="AX1126" s="15" t="s">
        <v>81</v>
      </c>
      <c r="AY1126" s="256" t="s">
        <v>143</v>
      </c>
    </row>
    <row r="1127" s="12" customFormat="1" ht="22.8" customHeight="1">
      <c r="A1127" s="12"/>
      <c r="B1127" s="189"/>
      <c r="C1127" s="190"/>
      <c r="D1127" s="191" t="s">
        <v>72</v>
      </c>
      <c r="E1127" s="203" t="s">
        <v>1141</v>
      </c>
      <c r="F1127" s="203" t="s">
        <v>1142</v>
      </c>
      <c r="G1127" s="190"/>
      <c r="H1127" s="190"/>
      <c r="I1127" s="193"/>
      <c r="J1127" s="204">
        <f>BK1127</f>
        <v>0</v>
      </c>
      <c r="K1127" s="190"/>
      <c r="L1127" s="195"/>
      <c r="M1127" s="196"/>
      <c r="N1127" s="197"/>
      <c r="O1127" s="197"/>
      <c r="P1127" s="198">
        <f>SUM(P1128:P1133)</f>
        <v>0</v>
      </c>
      <c r="Q1127" s="197"/>
      <c r="R1127" s="198">
        <f>SUM(R1128:R1133)</f>
        <v>0</v>
      </c>
      <c r="S1127" s="197"/>
      <c r="T1127" s="199">
        <f>SUM(T1128:T1133)</f>
        <v>0</v>
      </c>
      <c r="U1127" s="12"/>
      <c r="V1127" s="12"/>
      <c r="W1127" s="12"/>
      <c r="X1127" s="12"/>
      <c r="Y1127" s="12"/>
      <c r="Z1127" s="12"/>
      <c r="AA1127" s="12"/>
      <c r="AB1127" s="12"/>
      <c r="AC1127" s="12"/>
      <c r="AD1127" s="12"/>
      <c r="AE1127" s="12"/>
      <c r="AR1127" s="200" t="s">
        <v>81</v>
      </c>
      <c r="AT1127" s="201" t="s">
        <v>72</v>
      </c>
      <c r="AU1127" s="201" t="s">
        <v>81</v>
      </c>
      <c r="AY1127" s="200" t="s">
        <v>143</v>
      </c>
      <c r="BK1127" s="202">
        <f>SUM(BK1128:BK1133)</f>
        <v>0</v>
      </c>
    </row>
    <row r="1128" s="2" customFormat="1" ht="21.75" customHeight="1">
      <c r="A1128" s="39"/>
      <c r="B1128" s="40"/>
      <c r="C1128" s="205" t="s">
        <v>1143</v>
      </c>
      <c r="D1128" s="205" t="s">
        <v>145</v>
      </c>
      <c r="E1128" s="206" t="s">
        <v>1144</v>
      </c>
      <c r="F1128" s="207" t="s">
        <v>1145</v>
      </c>
      <c r="G1128" s="208" t="s">
        <v>471</v>
      </c>
      <c r="H1128" s="209">
        <v>9739.1679999999997</v>
      </c>
      <c r="I1128" s="210"/>
      <c r="J1128" s="211">
        <f>ROUND(I1128*H1128,2)</f>
        <v>0</v>
      </c>
      <c r="K1128" s="207" t="s">
        <v>149</v>
      </c>
      <c r="L1128" s="45"/>
      <c r="M1128" s="212" t="s">
        <v>19</v>
      </c>
      <c r="N1128" s="213" t="s">
        <v>44</v>
      </c>
      <c r="O1128" s="85"/>
      <c r="P1128" s="214">
        <f>O1128*H1128</f>
        <v>0</v>
      </c>
      <c r="Q1128" s="214">
        <v>0</v>
      </c>
      <c r="R1128" s="214">
        <f>Q1128*H1128</f>
        <v>0</v>
      </c>
      <c r="S1128" s="214">
        <v>0</v>
      </c>
      <c r="T1128" s="215">
        <f>S1128*H1128</f>
        <v>0</v>
      </c>
      <c r="U1128" s="39"/>
      <c r="V1128" s="39"/>
      <c r="W1128" s="39"/>
      <c r="X1128" s="39"/>
      <c r="Y1128" s="39"/>
      <c r="Z1128" s="39"/>
      <c r="AA1128" s="39"/>
      <c r="AB1128" s="39"/>
      <c r="AC1128" s="39"/>
      <c r="AD1128" s="39"/>
      <c r="AE1128" s="39"/>
      <c r="AR1128" s="216" t="s">
        <v>150</v>
      </c>
      <c r="AT1128" s="216" t="s">
        <v>145</v>
      </c>
      <c r="AU1128" s="216" t="s">
        <v>83</v>
      </c>
      <c r="AY1128" s="18" t="s">
        <v>143</v>
      </c>
      <c r="BE1128" s="217">
        <f>IF(N1128="základní",J1128,0)</f>
        <v>0</v>
      </c>
      <c r="BF1128" s="217">
        <f>IF(N1128="snížená",J1128,0)</f>
        <v>0</v>
      </c>
      <c r="BG1128" s="217">
        <f>IF(N1128="zákl. přenesená",J1128,0)</f>
        <v>0</v>
      </c>
      <c r="BH1128" s="217">
        <f>IF(N1128="sníž. přenesená",J1128,0)</f>
        <v>0</v>
      </c>
      <c r="BI1128" s="217">
        <f>IF(N1128="nulová",J1128,0)</f>
        <v>0</v>
      </c>
      <c r="BJ1128" s="18" t="s">
        <v>81</v>
      </c>
      <c r="BK1128" s="217">
        <f>ROUND(I1128*H1128,2)</f>
        <v>0</v>
      </c>
      <c r="BL1128" s="18" t="s">
        <v>150</v>
      </c>
      <c r="BM1128" s="216" t="s">
        <v>1146</v>
      </c>
    </row>
    <row r="1129" s="2" customFormat="1">
      <c r="A1129" s="39"/>
      <c r="B1129" s="40"/>
      <c r="C1129" s="41"/>
      <c r="D1129" s="218" t="s">
        <v>152</v>
      </c>
      <c r="E1129" s="41"/>
      <c r="F1129" s="219" t="s">
        <v>1147</v>
      </c>
      <c r="G1129" s="41"/>
      <c r="H1129" s="41"/>
      <c r="I1129" s="220"/>
      <c r="J1129" s="41"/>
      <c r="K1129" s="41"/>
      <c r="L1129" s="45"/>
      <c r="M1129" s="221"/>
      <c r="N1129" s="222"/>
      <c r="O1129" s="85"/>
      <c r="P1129" s="85"/>
      <c r="Q1129" s="85"/>
      <c r="R1129" s="85"/>
      <c r="S1129" s="85"/>
      <c r="T1129" s="86"/>
      <c r="U1129" s="39"/>
      <c r="V1129" s="39"/>
      <c r="W1129" s="39"/>
      <c r="X1129" s="39"/>
      <c r="Y1129" s="39"/>
      <c r="Z1129" s="39"/>
      <c r="AA1129" s="39"/>
      <c r="AB1129" s="39"/>
      <c r="AC1129" s="39"/>
      <c r="AD1129" s="39"/>
      <c r="AE1129" s="39"/>
      <c r="AT1129" s="18" t="s">
        <v>152</v>
      </c>
      <c r="AU1129" s="18" t="s">
        <v>83</v>
      </c>
    </row>
    <row r="1130" s="2" customFormat="1">
      <c r="A1130" s="39"/>
      <c r="B1130" s="40"/>
      <c r="C1130" s="41"/>
      <c r="D1130" s="223" t="s">
        <v>154</v>
      </c>
      <c r="E1130" s="41"/>
      <c r="F1130" s="224" t="s">
        <v>1148</v>
      </c>
      <c r="G1130" s="41"/>
      <c r="H1130" s="41"/>
      <c r="I1130" s="220"/>
      <c r="J1130" s="41"/>
      <c r="K1130" s="41"/>
      <c r="L1130" s="45"/>
      <c r="M1130" s="221"/>
      <c r="N1130" s="222"/>
      <c r="O1130" s="85"/>
      <c r="P1130" s="85"/>
      <c r="Q1130" s="85"/>
      <c r="R1130" s="85"/>
      <c r="S1130" s="85"/>
      <c r="T1130" s="86"/>
      <c r="U1130" s="39"/>
      <c r="V1130" s="39"/>
      <c r="W1130" s="39"/>
      <c r="X1130" s="39"/>
      <c r="Y1130" s="39"/>
      <c r="Z1130" s="39"/>
      <c r="AA1130" s="39"/>
      <c r="AB1130" s="39"/>
      <c r="AC1130" s="39"/>
      <c r="AD1130" s="39"/>
      <c r="AE1130" s="39"/>
      <c r="AT1130" s="18" t="s">
        <v>154</v>
      </c>
      <c r="AU1130" s="18" t="s">
        <v>83</v>
      </c>
    </row>
    <row r="1131" s="2" customFormat="1" ht="21.75" customHeight="1">
      <c r="A1131" s="39"/>
      <c r="B1131" s="40"/>
      <c r="C1131" s="205" t="s">
        <v>1149</v>
      </c>
      <c r="D1131" s="205" t="s">
        <v>145</v>
      </c>
      <c r="E1131" s="206" t="s">
        <v>1150</v>
      </c>
      <c r="F1131" s="207" t="s">
        <v>1151</v>
      </c>
      <c r="G1131" s="208" t="s">
        <v>471</v>
      </c>
      <c r="H1131" s="209">
        <v>9739.1679999999997</v>
      </c>
      <c r="I1131" s="210"/>
      <c r="J1131" s="211">
        <f>ROUND(I1131*H1131,2)</f>
        <v>0</v>
      </c>
      <c r="K1131" s="207" t="s">
        <v>149</v>
      </c>
      <c r="L1131" s="45"/>
      <c r="M1131" s="212" t="s">
        <v>19</v>
      </c>
      <c r="N1131" s="213" t="s">
        <v>44</v>
      </c>
      <c r="O1131" s="85"/>
      <c r="P1131" s="214">
        <f>O1131*H1131</f>
        <v>0</v>
      </c>
      <c r="Q1131" s="214">
        <v>0</v>
      </c>
      <c r="R1131" s="214">
        <f>Q1131*H1131</f>
        <v>0</v>
      </c>
      <c r="S1131" s="214">
        <v>0</v>
      </c>
      <c r="T1131" s="215">
        <f>S1131*H1131</f>
        <v>0</v>
      </c>
      <c r="U1131" s="39"/>
      <c r="V1131" s="39"/>
      <c r="W1131" s="39"/>
      <c r="X1131" s="39"/>
      <c r="Y1131" s="39"/>
      <c r="Z1131" s="39"/>
      <c r="AA1131" s="39"/>
      <c r="AB1131" s="39"/>
      <c r="AC1131" s="39"/>
      <c r="AD1131" s="39"/>
      <c r="AE1131" s="39"/>
      <c r="AR1131" s="216" t="s">
        <v>150</v>
      </c>
      <c r="AT1131" s="216" t="s">
        <v>145</v>
      </c>
      <c r="AU1131" s="216" t="s">
        <v>83</v>
      </c>
      <c r="AY1131" s="18" t="s">
        <v>143</v>
      </c>
      <c r="BE1131" s="217">
        <f>IF(N1131="základní",J1131,0)</f>
        <v>0</v>
      </c>
      <c r="BF1131" s="217">
        <f>IF(N1131="snížená",J1131,0)</f>
        <v>0</v>
      </c>
      <c r="BG1131" s="217">
        <f>IF(N1131="zákl. přenesená",J1131,0)</f>
        <v>0</v>
      </c>
      <c r="BH1131" s="217">
        <f>IF(N1131="sníž. přenesená",J1131,0)</f>
        <v>0</v>
      </c>
      <c r="BI1131" s="217">
        <f>IF(N1131="nulová",J1131,0)</f>
        <v>0</v>
      </c>
      <c r="BJ1131" s="18" t="s">
        <v>81</v>
      </c>
      <c r="BK1131" s="217">
        <f>ROUND(I1131*H1131,2)</f>
        <v>0</v>
      </c>
      <c r="BL1131" s="18" t="s">
        <v>150</v>
      </c>
      <c r="BM1131" s="216" t="s">
        <v>1152</v>
      </c>
    </row>
    <row r="1132" s="2" customFormat="1">
      <c r="A1132" s="39"/>
      <c r="B1132" s="40"/>
      <c r="C1132" s="41"/>
      <c r="D1132" s="218" t="s">
        <v>152</v>
      </c>
      <c r="E1132" s="41"/>
      <c r="F1132" s="219" t="s">
        <v>1153</v>
      </c>
      <c r="G1132" s="41"/>
      <c r="H1132" s="41"/>
      <c r="I1132" s="220"/>
      <c r="J1132" s="41"/>
      <c r="K1132" s="41"/>
      <c r="L1132" s="45"/>
      <c r="M1132" s="221"/>
      <c r="N1132" s="222"/>
      <c r="O1132" s="85"/>
      <c r="P1132" s="85"/>
      <c r="Q1132" s="85"/>
      <c r="R1132" s="85"/>
      <c r="S1132" s="85"/>
      <c r="T1132" s="86"/>
      <c r="U1132" s="39"/>
      <c r="V1132" s="39"/>
      <c r="W1132" s="39"/>
      <c r="X1132" s="39"/>
      <c r="Y1132" s="39"/>
      <c r="Z1132" s="39"/>
      <c r="AA1132" s="39"/>
      <c r="AB1132" s="39"/>
      <c r="AC1132" s="39"/>
      <c r="AD1132" s="39"/>
      <c r="AE1132" s="39"/>
      <c r="AT1132" s="18" t="s">
        <v>152</v>
      </c>
      <c r="AU1132" s="18" t="s">
        <v>83</v>
      </c>
    </row>
    <row r="1133" s="2" customFormat="1">
      <c r="A1133" s="39"/>
      <c r="B1133" s="40"/>
      <c r="C1133" s="41"/>
      <c r="D1133" s="223" t="s">
        <v>154</v>
      </c>
      <c r="E1133" s="41"/>
      <c r="F1133" s="224" t="s">
        <v>1154</v>
      </c>
      <c r="G1133" s="41"/>
      <c r="H1133" s="41"/>
      <c r="I1133" s="220"/>
      <c r="J1133" s="41"/>
      <c r="K1133" s="41"/>
      <c r="L1133" s="45"/>
      <c r="M1133" s="221"/>
      <c r="N1133" s="222"/>
      <c r="O1133" s="85"/>
      <c r="P1133" s="85"/>
      <c r="Q1133" s="85"/>
      <c r="R1133" s="85"/>
      <c r="S1133" s="85"/>
      <c r="T1133" s="86"/>
      <c r="U1133" s="39"/>
      <c r="V1133" s="39"/>
      <c r="W1133" s="39"/>
      <c r="X1133" s="39"/>
      <c r="Y1133" s="39"/>
      <c r="Z1133" s="39"/>
      <c r="AA1133" s="39"/>
      <c r="AB1133" s="39"/>
      <c r="AC1133" s="39"/>
      <c r="AD1133" s="39"/>
      <c r="AE1133" s="39"/>
      <c r="AT1133" s="18" t="s">
        <v>154</v>
      </c>
      <c r="AU1133" s="18" t="s">
        <v>83</v>
      </c>
    </row>
    <row r="1134" s="12" customFormat="1" ht="25.92" customHeight="1">
      <c r="A1134" s="12"/>
      <c r="B1134" s="189"/>
      <c r="C1134" s="190"/>
      <c r="D1134" s="191" t="s">
        <v>72</v>
      </c>
      <c r="E1134" s="192" t="s">
        <v>1155</v>
      </c>
      <c r="F1134" s="192" t="s">
        <v>1156</v>
      </c>
      <c r="G1134" s="190"/>
      <c r="H1134" s="190"/>
      <c r="I1134" s="193"/>
      <c r="J1134" s="194">
        <f>BK1134</f>
        <v>0</v>
      </c>
      <c r="K1134" s="190"/>
      <c r="L1134" s="195"/>
      <c r="M1134" s="196"/>
      <c r="N1134" s="197"/>
      <c r="O1134" s="197"/>
      <c r="P1134" s="198">
        <f>P1135</f>
        <v>0</v>
      </c>
      <c r="Q1134" s="197"/>
      <c r="R1134" s="198">
        <f>R1135</f>
        <v>0.0082620000000000002</v>
      </c>
      <c r="S1134" s="197"/>
      <c r="T1134" s="199">
        <f>T1135</f>
        <v>0</v>
      </c>
      <c r="U1134" s="12"/>
      <c r="V1134" s="12"/>
      <c r="W1134" s="12"/>
      <c r="X1134" s="12"/>
      <c r="Y1134" s="12"/>
      <c r="Z1134" s="12"/>
      <c r="AA1134" s="12"/>
      <c r="AB1134" s="12"/>
      <c r="AC1134" s="12"/>
      <c r="AD1134" s="12"/>
      <c r="AE1134" s="12"/>
      <c r="AR1134" s="200" t="s">
        <v>83</v>
      </c>
      <c r="AT1134" s="201" t="s">
        <v>72</v>
      </c>
      <c r="AU1134" s="201" t="s">
        <v>73</v>
      </c>
      <c r="AY1134" s="200" t="s">
        <v>143</v>
      </c>
      <c r="BK1134" s="202">
        <f>BK1135</f>
        <v>0</v>
      </c>
    </row>
    <row r="1135" s="12" customFormat="1" ht="22.8" customHeight="1">
      <c r="A1135" s="12"/>
      <c r="B1135" s="189"/>
      <c r="C1135" s="190"/>
      <c r="D1135" s="191" t="s">
        <v>72</v>
      </c>
      <c r="E1135" s="203" t="s">
        <v>1157</v>
      </c>
      <c r="F1135" s="203" t="s">
        <v>1158</v>
      </c>
      <c r="G1135" s="190"/>
      <c r="H1135" s="190"/>
      <c r="I1135" s="193"/>
      <c r="J1135" s="204">
        <f>BK1135</f>
        <v>0</v>
      </c>
      <c r="K1135" s="190"/>
      <c r="L1135" s="195"/>
      <c r="M1135" s="196"/>
      <c r="N1135" s="197"/>
      <c r="O1135" s="197"/>
      <c r="P1135" s="198">
        <f>SUM(P1136:P1157)</f>
        <v>0</v>
      </c>
      <c r="Q1135" s="197"/>
      <c r="R1135" s="198">
        <f>SUM(R1136:R1157)</f>
        <v>0.0082620000000000002</v>
      </c>
      <c r="S1135" s="197"/>
      <c r="T1135" s="199">
        <f>SUM(T1136:T1157)</f>
        <v>0</v>
      </c>
      <c r="U1135" s="12"/>
      <c r="V1135" s="12"/>
      <c r="W1135" s="12"/>
      <c r="X1135" s="12"/>
      <c r="Y1135" s="12"/>
      <c r="Z1135" s="12"/>
      <c r="AA1135" s="12"/>
      <c r="AB1135" s="12"/>
      <c r="AC1135" s="12"/>
      <c r="AD1135" s="12"/>
      <c r="AE1135" s="12"/>
      <c r="AR1135" s="200" t="s">
        <v>83</v>
      </c>
      <c r="AT1135" s="201" t="s">
        <v>72</v>
      </c>
      <c r="AU1135" s="201" t="s">
        <v>81</v>
      </c>
      <c r="AY1135" s="200" t="s">
        <v>143</v>
      </c>
      <c r="BK1135" s="202">
        <f>SUM(BK1136:BK1157)</f>
        <v>0</v>
      </c>
    </row>
    <row r="1136" s="2" customFormat="1" ht="16.5" customHeight="1">
      <c r="A1136" s="39"/>
      <c r="B1136" s="40"/>
      <c r="C1136" s="205" t="s">
        <v>512</v>
      </c>
      <c r="D1136" s="205" t="s">
        <v>145</v>
      </c>
      <c r="E1136" s="206" t="s">
        <v>1159</v>
      </c>
      <c r="F1136" s="207" t="s">
        <v>1160</v>
      </c>
      <c r="G1136" s="208" t="s">
        <v>148</v>
      </c>
      <c r="H1136" s="209">
        <v>9</v>
      </c>
      <c r="I1136" s="210"/>
      <c r="J1136" s="211">
        <f>ROUND(I1136*H1136,2)</f>
        <v>0</v>
      </c>
      <c r="K1136" s="207" t="s">
        <v>149</v>
      </c>
      <c r="L1136" s="45"/>
      <c r="M1136" s="212" t="s">
        <v>19</v>
      </c>
      <c r="N1136" s="213" t="s">
        <v>44</v>
      </c>
      <c r="O1136" s="85"/>
      <c r="P1136" s="214">
        <f>O1136*H1136</f>
        <v>0</v>
      </c>
      <c r="Q1136" s="214">
        <v>0</v>
      </c>
      <c r="R1136" s="214">
        <f>Q1136*H1136</f>
        <v>0</v>
      </c>
      <c r="S1136" s="214">
        <v>0</v>
      </c>
      <c r="T1136" s="215">
        <f>S1136*H1136</f>
        <v>0</v>
      </c>
      <c r="U1136" s="39"/>
      <c r="V1136" s="39"/>
      <c r="W1136" s="39"/>
      <c r="X1136" s="39"/>
      <c r="Y1136" s="39"/>
      <c r="Z1136" s="39"/>
      <c r="AA1136" s="39"/>
      <c r="AB1136" s="39"/>
      <c r="AC1136" s="39"/>
      <c r="AD1136" s="39"/>
      <c r="AE1136" s="39"/>
      <c r="AR1136" s="216" t="s">
        <v>259</v>
      </c>
      <c r="AT1136" s="216" t="s">
        <v>145</v>
      </c>
      <c r="AU1136" s="216" t="s">
        <v>83</v>
      </c>
      <c r="AY1136" s="18" t="s">
        <v>143</v>
      </c>
      <c r="BE1136" s="217">
        <f>IF(N1136="základní",J1136,0)</f>
        <v>0</v>
      </c>
      <c r="BF1136" s="217">
        <f>IF(N1136="snížená",J1136,0)</f>
        <v>0</v>
      </c>
      <c r="BG1136" s="217">
        <f>IF(N1136="zákl. přenesená",J1136,0)</f>
        <v>0</v>
      </c>
      <c r="BH1136" s="217">
        <f>IF(N1136="sníž. přenesená",J1136,0)</f>
        <v>0</v>
      </c>
      <c r="BI1136" s="217">
        <f>IF(N1136="nulová",J1136,0)</f>
        <v>0</v>
      </c>
      <c r="BJ1136" s="18" t="s">
        <v>81</v>
      </c>
      <c r="BK1136" s="217">
        <f>ROUND(I1136*H1136,2)</f>
        <v>0</v>
      </c>
      <c r="BL1136" s="18" t="s">
        <v>259</v>
      </c>
      <c r="BM1136" s="216" t="s">
        <v>1161</v>
      </c>
    </row>
    <row r="1137" s="2" customFormat="1">
      <c r="A1137" s="39"/>
      <c r="B1137" s="40"/>
      <c r="C1137" s="41"/>
      <c r="D1137" s="218" t="s">
        <v>152</v>
      </c>
      <c r="E1137" s="41"/>
      <c r="F1137" s="219" t="s">
        <v>1162</v>
      </c>
      <c r="G1137" s="41"/>
      <c r="H1137" s="41"/>
      <c r="I1137" s="220"/>
      <c r="J1137" s="41"/>
      <c r="K1137" s="41"/>
      <c r="L1137" s="45"/>
      <c r="M1137" s="221"/>
      <c r="N1137" s="222"/>
      <c r="O1137" s="85"/>
      <c r="P1137" s="85"/>
      <c r="Q1137" s="85"/>
      <c r="R1137" s="85"/>
      <c r="S1137" s="85"/>
      <c r="T1137" s="86"/>
      <c r="U1137" s="39"/>
      <c r="V1137" s="39"/>
      <c r="W1137" s="39"/>
      <c r="X1137" s="39"/>
      <c r="Y1137" s="39"/>
      <c r="Z1137" s="39"/>
      <c r="AA1137" s="39"/>
      <c r="AB1137" s="39"/>
      <c r="AC1137" s="39"/>
      <c r="AD1137" s="39"/>
      <c r="AE1137" s="39"/>
      <c r="AT1137" s="18" t="s">
        <v>152</v>
      </c>
      <c r="AU1137" s="18" t="s">
        <v>83</v>
      </c>
    </row>
    <row r="1138" s="2" customFormat="1">
      <c r="A1138" s="39"/>
      <c r="B1138" s="40"/>
      <c r="C1138" s="41"/>
      <c r="D1138" s="223" t="s">
        <v>154</v>
      </c>
      <c r="E1138" s="41"/>
      <c r="F1138" s="224" t="s">
        <v>1163</v>
      </c>
      <c r="G1138" s="41"/>
      <c r="H1138" s="41"/>
      <c r="I1138" s="220"/>
      <c r="J1138" s="41"/>
      <c r="K1138" s="41"/>
      <c r="L1138" s="45"/>
      <c r="M1138" s="221"/>
      <c r="N1138" s="222"/>
      <c r="O1138" s="85"/>
      <c r="P1138" s="85"/>
      <c r="Q1138" s="85"/>
      <c r="R1138" s="85"/>
      <c r="S1138" s="85"/>
      <c r="T1138" s="86"/>
      <c r="U1138" s="39"/>
      <c r="V1138" s="39"/>
      <c r="W1138" s="39"/>
      <c r="X1138" s="39"/>
      <c r="Y1138" s="39"/>
      <c r="Z1138" s="39"/>
      <c r="AA1138" s="39"/>
      <c r="AB1138" s="39"/>
      <c r="AC1138" s="39"/>
      <c r="AD1138" s="39"/>
      <c r="AE1138" s="39"/>
      <c r="AT1138" s="18" t="s">
        <v>154</v>
      </c>
      <c r="AU1138" s="18" t="s">
        <v>83</v>
      </c>
    </row>
    <row r="1139" s="13" customFormat="1">
      <c r="A1139" s="13"/>
      <c r="B1139" s="225"/>
      <c r="C1139" s="226"/>
      <c r="D1139" s="218" t="s">
        <v>156</v>
      </c>
      <c r="E1139" s="227" t="s">
        <v>19</v>
      </c>
      <c r="F1139" s="228" t="s">
        <v>670</v>
      </c>
      <c r="G1139" s="226"/>
      <c r="H1139" s="227" t="s">
        <v>19</v>
      </c>
      <c r="I1139" s="229"/>
      <c r="J1139" s="226"/>
      <c r="K1139" s="226"/>
      <c r="L1139" s="230"/>
      <c r="M1139" s="231"/>
      <c r="N1139" s="232"/>
      <c r="O1139" s="232"/>
      <c r="P1139" s="232"/>
      <c r="Q1139" s="232"/>
      <c r="R1139" s="232"/>
      <c r="S1139" s="232"/>
      <c r="T1139" s="233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34" t="s">
        <v>156</v>
      </c>
      <c r="AU1139" s="234" t="s">
        <v>83</v>
      </c>
      <c r="AV1139" s="13" t="s">
        <v>81</v>
      </c>
      <c r="AW1139" s="13" t="s">
        <v>35</v>
      </c>
      <c r="AX1139" s="13" t="s">
        <v>73</v>
      </c>
      <c r="AY1139" s="234" t="s">
        <v>143</v>
      </c>
    </row>
    <row r="1140" s="13" customFormat="1">
      <c r="A1140" s="13"/>
      <c r="B1140" s="225"/>
      <c r="C1140" s="226"/>
      <c r="D1140" s="218" t="s">
        <v>156</v>
      </c>
      <c r="E1140" s="227" t="s">
        <v>19</v>
      </c>
      <c r="F1140" s="228" t="s">
        <v>321</v>
      </c>
      <c r="G1140" s="226"/>
      <c r="H1140" s="227" t="s">
        <v>19</v>
      </c>
      <c r="I1140" s="229"/>
      <c r="J1140" s="226"/>
      <c r="K1140" s="226"/>
      <c r="L1140" s="230"/>
      <c r="M1140" s="231"/>
      <c r="N1140" s="232"/>
      <c r="O1140" s="232"/>
      <c r="P1140" s="232"/>
      <c r="Q1140" s="232"/>
      <c r="R1140" s="232"/>
      <c r="S1140" s="232"/>
      <c r="T1140" s="233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34" t="s">
        <v>156</v>
      </c>
      <c r="AU1140" s="234" t="s">
        <v>83</v>
      </c>
      <c r="AV1140" s="13" t="s">
        <v>81</v>
      </c>
      <c r="AW1140" s="13" t="s">
        <v>35</v>
      </c>
      <c r="AX1140" s="13" t="s">
        <v>73</v>
      </c>
      <c r="AY1140" s="234" t="s">
        <v>143</v>
      </c>
    </row>
    <row r="1141" s="14" customFormat="1">
      <c r="A1141" s="14"/>
      <c r="B1141" s="235"/>
      <c r="C1141" s="236"/>
      <c r="D1141" s="218" t="s">
        <v>156</v>
      </c>
      <c r="E1141" s="237" t="s">
        <v>19</v>
      </c>
      <c r="F1141" s="238" t="s">
        <v>1164</v>
      </c>
      <c r="G1141" s="236"/>
      <c r="H1141" s="239">
        <v>3</v>
      </c>
      <c r="I1141" s="240"/>
      <c r="J1141" s="236"/>
      <c r="K1141" s="236"/>
      <c r="L1141" s="241"/>
      <c r="M1141" s="242"/>
      <c r="N1141" s="243"/>
      <c r="O1141" s="243"/>
      <c r="P1141" s="243"/>
      <c r="Q1141" s="243"/>
      <c r="R1141" s="243"/>
      <c r="S1141" s="243"/>
      <c r="T1141" s="244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45" t="s">
        <v>156</v>
      </c>
      <c r="AU1141" s="245" t="s">
        <v>83</v>
      </c>
      <c r="AV1141" s="14" t="s">
        <v>83</v>
      </c>
      <c r="AW1141" s="14" t="s">
        <v>35</v>
      </c>
      <c r="AX1141" s="14" t="s">
        <v>73</v>
      </c>
      <c r="AY1141" s="245" t="s">
        <v>143</v>
      </c>
    </row>
    <row r="1142" s="13" customFormat="1">
      <c r="A1142" s="13"/>
      <c r="B1142" s="225"/>
      <c r="C1142" s="226"/>
      <c r="D1142" s="218" t="s">
        <v>156</v>
      </c>
      <c r="E1142" s="227" t="s">
        <v>19</v>
      </c>
      <c r="F1142" s="228" t="s">
        <v>322</v>
      </c>
      <c r="G1142" s="226"/>
      <c r="H1142" s="227" t="s">
        <v>19</v>
      </c>
      <c r="I1142" s="229"/>
      <c r="J1142" s="226"/>
      <c r="K1142" s="226"/>
      <c r="L1142" s="230"/>
      <c r="M1142" s="231"/>
      <c r="N1142" s="232"/>
      <c r="O1142" s="232"/>
      <c r="P1142" s="232"/>
      <c r="Q1142" s="232"/>
      <c r="R1142" s="232"/>
      <c r="S1142" s="232"/>
      <c r="T1142" s="233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34" t="s">
        <v>156</v>
      </c>
      <c r="AU1142" s="234" t="s">
        <v>83</v>
      </c>
      <c r="AV1142" s="13" t="s">
        <v>81</v>
      </c>
      <c r="AW1142" s="13" t="s">
        <v>35</v>
      </c>
      <c r="AX1142" s="13" t="s">
        <v>73</v>
      </c>
      <c r="AY1142" s="234" t="s">
        <v>143</v>
      </c>
    </row>
    <row r="1143" s="14" customFormat="1">
      <c r="A1143" s="14"/>
      <c r="B1143" s="235"/>
      <c r="C1143" s="236"/>
      <c r="D1143" s="218" t="s">
        <v>156</v>
      </c>
      <c r="E1143" s="237" t="s">
        <v>19</v>
      </c>
      <c r="F1143" s="238" t="s">
        <v>1164</v>
      </c>
      <c r="G1143" s="236"/>
      <c r="H1143" s="239">
        <v>3</v>
      </c>
      <c r="I1143" s="240"/>
      <c r="J1143" s="236"/>
      <c r="K1143" s="236"/>
      <c r="L1143" s="241"/>
      <c r="M1143" s="242"/>
      <c r="N1143" s="243"/>
      <c r="O1143" s="243"/>
      <c r="P1143" s="243"/>
      <c r="Q1143" s="243"/>
      <c r="R1143" s="243"/>
      <c r="S1143" s="243"/>
      <c r="T1143" s="244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45" t="s">
        <v>156</v>
      </c>
      <c r="AU1143" s="245" t="s">
        <v>83</v>
      </c>
      <c r="AV1143" s="14" t="s">
        <v>83</v>
      </c>
      <c r="AW1143" s="14" t="s">
        <v>35</v>
      </c>
      <c r="AX1143" s="14" t="s">
        <v>73</v>
      </c>
      <c r="AY1143" s="245" t="s">
        <v>143</v>
      </c>
    </row>
    <row r="1144" s="13" customFormat="1">
      <c r="A1144" s="13"/>
      <c r="B1144" s="225"/>
      <c r="C1144" s="226"/>
      <c r="D1144" s="218" t="s">
        <v>156</v>
      </c>
      <c r="E1144" s="227" t="s">
        <v>19</v>
      </c>
      <c r="F1144" s="228" t="s">
        <v>323</v>
      </c>
      <c r="G1144" s="226"/>
      <c r="H1144" s="227" t="s">
        <v>19</v>
      </c>
      <c r="I1144" s="229"/>
      <c r="J1144" s="226"/>
      <c r="K1144" s="226"/>
      <c r="L1144" s="230"/>
      <c r="M1144" s="231"/>
      <c r="N1144" s="232"/>
      <c r="O1144" s="232"/>
      <c r="P1144" s="232"/>
      <c r="Q1144" s="232"/>
      <c r="R1144" s="232"/>
      <c r="S1144" s="232"/>
      <c r="T1144" s="233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34" t="s">
        <v>156</v>
      </c>
      <c r="AU1144" s="234" t="s">
        <v>83</v>
      </c>
      <c r="AV1144" s="13" t="s">
        <v>81</v>
      </c>
      <c r="AW1144" s="13" t="s">
        <v>35</v>
      </c>
      <c r="AX1144" s="13" t="s">
        <v>73</v>
      </c>
      <c r="AY1144" s="234" t="s">
        <v>143</v>
      </c>
    </row>
    <row r="1145" s="14" customFormat="1">
      <c r="A1145" s="14"/>
      <c r="B1145" s="235"/>
      <c r="C1145" s="236"/>
      <c r="D1145" s="218" t="s">
        <v>156</v>
      </c>
      <c r="E1145" s="237" t="s">
        <v>19</v>
      </c>
      <c r="F1145" s="238" t="s">
        <v>1164</v>
      </c>
      <c r="G1145" s="236"/>
      <c r="H1145" s="239">
        <v>3</v>
      </c>
      <c r="I1145" s="240"/>
      <c r="J1145" s="236"/>
      <c r="K1145" s="236"/>
      <c r="L1145" s="241"/>
      <c r="M1145" s="242"/>
      <c r="N1145" s="243"/>
      <c r="O1145" s="243"/>
      <c r="P1145" s="243"/>
      <c r="Q1145" s="243"/>
      <c r="R1145" s="243"/>
      <c r="S1145" s="243"/>
      <c r="T1145" s="244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45" t="s">
        <v>156</v>
      </c>
      <c r="AU1145" s="245" t="s">
        <v>83</v>
      </c>
      <c r="AV1145" s="14" t="s">
        <v>83</v>
      </c>
      <c r="AW1145" s="14" t="s">
        <v>35</v>
      </c>
      <c r="AX1145" s="14" t="s">
        <v>73</v>
      </c>
      <c r="AY1145" s="245" t="s">
        <v>143</v>
      </c>
    </row>
    <row r="1146" s="15" customFormat="1">
      <c r="A1146" s="15"/>
      <c r="B1146" s="246"/>
      <c r="C1146" s="247"/>
      <c r="D1146" s="218" t="s">
        <v>156</v>
      </c>
      <c r="E1146" s="248" t="s">
        <v>19</v>
      </c>
      <c r="F1146" s="249" t="s">
        <v>174</v>
      </c>
      <c r="G1146" s="247"/>
      <c r="H1146" s="250">
        <v>9</v>
      </c>
      <c r="I1146" s="251"/>
      <c r="J1146" s="247"/>
      <c r="K1146" s="247"/>
      <c r="L1146" s="252"/>
      <c r="M1146" s="253"/>
      <c r="N1146" s="254"/>
      <c r="O1146" s="254"/>
      <c r="P1146" s="254"/>
      <c r="Q1146" s="254"/>
      <c r="R1146" s="254"/>
      <c r="S1146" s="254"/>
      <c r="T1146" s="255"/>
      <c r="U1146" s="15"/>
      <c r="V1146" s="15"/>
      <c r="W1146" s="15"/>
      <c r="X1146" s="15"/>
      <c r="Y1146" s="15"/>
      <c r="Z1146" s="15"/>
      <c r="AA1146" s="15"/>
      <c r="AB1146" s="15"/>
      <c r="AC1146" s="15"/>
      <c r="AD1146" s="15"/>
      <c r="AE1146" s="15"/>
      <c r="AT1146" s="256" t="s">
        <v>156</v>
      </c>
      <c r="AU1146" s="256" t="s">
        <v>83</v>
      </c>
      <c r="AV1146" s="15" t="s">
        <v>150</v>
      </c>
      <c r="AW1146" s="15" t="s">
        <v>35</v>
      </c>
      <c r="AX1146" s="15" t="s">
        <v>81</v>
      </c>
      <c r="AY1146" s="256" t="s">
        <v>143</v>
      </c>
    </row>
    <row r="1147" s="2" customFormat="1" ht="16.5" customHeight="1">
      <c r="A1147" s="39"/>
      <c r="B1147" s="40"/>
      <c r="C1147" s="257" t="s">
        <v>1165</v>
      </c>
      <c r="D1147" s="257" t="s">
        <v>468</v>
      </c>
      <c r="E1147" s="258" t="s">
        <v>1166</v>
      </c>
      <c r="F1147" s="259" t="s">
        <v>1167</v>
      </c>
      <c r="G1147" s="260" t="s">
        <v>148</v>
      </c>
      <c r="H1147" s="261">
        <v>9.1799999999999997</v>
      </c>
      <c r="I1147" s="262"/>
      <c r="J1147" s="263">
        <f>ROUND(I1147*H1147,2)</f>
        <v>0</v>
      </c>
      <c r="K1147" s="259" t="s">
        <v>149</v>
      </c>
      <c r="L1147" s="264"/>
      <c r="M1147" s="265" t="s">
        <v>19</v>
      </c>
      <c r="N1147" s="266" t="s">
        <v>44</v>
      </c>
      <c r="O1147" s="85"/>
      <c r="P1147" s="214">
        <f>O1147*H1147</f>
        <v>0</v>
      </c>
      <c r="Q1147" s="214">
        <v>0.00089999999999999998</v>
      </c>
      <c r="R1147" s="214">
        <f>Q1147*H1147</f>
        <v>0.0082620000000000002</v>
      </c>
      <c r="S1147" s="214">
        <v>0</v>
      </c>
      <c r="T1147" s="215">
        <f>S1147*H1147</f>
        <v>0</v>
      </c>
      <c r="U1147" s="39"/>
      <c r="V1147" s="39"/>
      <c r="W1147" s="39"/>
      <c r="X1147" s="39"/>
      <c r="Y1147" s="39"/>
      <c r="Z1147" s="39"/>
      <c r="AA1147" s="39"/>
      <c r="AB1147" s="39"/>
      <c r="AC1147" s="39"/>
      <c r="AD1147" s="39"/>
      <c r="AE1147" s="39"/>
      <c r="AR1147" s="216" t="s">
        <v>381</v>
      </c>
      <c r="AT1147" s="216" t="s">
        <v>468</v>
      </c>
      <c r="AU1147" s="216" t="s">
        <v>83</v>
      </c>
      <c r="AY1147" s="18" t="s">
        <v>143</v>
      </c>
      <c r="BE1147" s="217">
        <f>IF(N1147="základní",J1147,0)</f>
        <v>0</v>
      </c>
      <c r="BF1147" s="217">
        <f>IF(N1147="snížená",J1147,0)</f>
        <v>0</v>
      </c>
      <c r="BG1147" s="217">
        <f>IF(N1147="zákl. přenesená",J1147,0)</f>
        <v>0</v>
      </c>
      <c r="BH1147" s="217">
        <f>IF(N1147="sníž. přenesená",J1147,0)</f>
        <v>0</v>
      </c>
      <c r="BI1147" s="217">
        <f>IF(N1147="nulová",J1147,0)</f>
        <v>0</v>
      </c>
      <c r="BJ1147" s="18" t="s">
        <v>81</v>
      </c>
      <c r="BK1147" s="217">
        <f>ROUND(I1147*H1147,2)</f>
        <v>0</v>
      </c>
      <c r="BL1147" s="18" t="s">
        <v>259</v>
      </c>
      <c r="BM1147" s="216" t="s">
        <v>1168</v>
      </c>
    </row>
    <row r="1148" s="2" customFormat="1">
      <c r="A1148" s="39"/>
      <c r="B1148" s="40"/>
      <c r="C1148" s="41"/>
      <c r="D1148" s="218" t="s">
        <v>152</v>
      </c>
      <c r="E1148" s="41"/>
      <c r="F1148" s="219" t="s">
        <v>1167</v>
      </c>
      <c r="G1148" s="41"/>
      <c r="H1148" s="41"/>
      <c r="I1148" s="220"/>
      <c r="J1148" s="41"/>
      <c r="K1148" s="41"/>
      <c r="L1148" s="45"/>
      <c r="M1148" s="221"/>
      <c r="N1148" s="222"/>
      <c r="O1148" s="85"/>
      <c r="P1148" s="85"/>
      <c r="Q1148" s="85"/>
      <c r="R1148" s="85"/>
      <c r="S1148" s="85"/>
      <c r="T1148" s="86"/>
      <c r="U1148" s="39"/>
      <c r="V1148" s="39"/>
      <c r="W1148" s="39"/>
      <c r="X1148" s="39"/>
      <c r="Y1148" s="39"/>
      <c r="Z1148" s="39"/>
      <c r="AA1148" s="39"/>
      <c r="AB1148" s="39"/>
      <c r="AC1148" s="39"/>
      <c r="AD1148" s="39"/>
      <c r="AE1148" s="39"/>
      <c r="AT1148" s="18" t="s">
        <v>152</v>
      </c>
      <c r="AU1148" s="18" t="s">
        <v>83</v>
      </c>
    </row>
    <row r="1149" s="13" customFormat="1">
      <c r="A1149" s="13"/>
      <c r="B1149" s="225"/>
      <c r="C1149" s="226"/>
      <c r="D1149" s="218" t="s">
        <v>156</v>
      </c>
      <c r="E1149" s="227" t="s">
        <v>19</v>
      </c>
      <c r="F1149" s="228" t="s">
        <v>670</v>
      </c>
      <c r="G1149" s="226"/>
      <c r="H1149" s="227" t="s">
        <v>19</v>
      </c>
      <c r="I1149" s="229"/>
      <c r="J1149" s="226"/>
      <c r="K1149" s="226"/>
      <c r="L1149" s="230"/>
      <c r="M1149" s="231"/>
      <c r="N1149" s="232"/>
      <c r="O1149" s="232"/>
      <c r="P1149" s="232"/>
      <c r="Q1149" s="232"/>
      <c r="R1149" s="232"/>
      <c r="S1149" s="232"/>
      <c r="T1149" s="233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34" t="s">
        <v>156</v>
      </c>
      <c r="AU1149" s="234" t="s">
        <v>83</v>
      </c>
      <c r="AV1149" s="13" t="s">
        <v>81</v>
      </c>
      <c r="AW1149" s="13" t="s">
        <v>35</v>
      </c>
      <c r="AX1149" s="13" t="s">
        <v>73</v>
      </c>
      <c r="AY1149" s="234" t="s">
        <v>143</v>
      </c>
    </row>
    <row r="1150" s="13" customFormat="1">
      <c r="A1150" s="13"/>
      <c r="B1150" s="225"/>
      <c r="C1150" s="226"/>
      <c r="D1150" s="218" t="s">
        <v>156</v>
      </c>
      <c r="E1150" s="227" t="s">
        <v>19</v>
      </c>
      <c r="F1150" s="228" t="s">
        <v>321</v>
      </c>
      <c r="G1150" s="226"/>
      <c r="H1150" s="227" t="s">
        <v>19</v>
      </c>
      <c r="I1150" s="229"/>
      <c r="J1150" s="226"/>
      <c r="K1150" s="226"/>
      <c r="L1150" s="230"/>
      <c r="M1150" s="231"/>
      <c r="N1150" s="232"/>
      <c r="O1150" s="232"/>
      <c r="P1150" s="232"/>
      <c r="Q1150" s="232"/>
      <c r="R1150" s="232"/>
      <c r="S1150" s="232"/>
      <c r="T1150" s="233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34" t="s">
        <v>156</v>
      </c>
      <c r="AU1150" s="234" t="s">
        <v>83</v>
      </c>
      <c r="AV1150" s="13" t="s">
        <v>81</v>
      </c>
      <c r="AW1150" s="13" t="s">
        <v>35</v>
      </c>
      <c r="AX1150" s="13" t="s">
        <v>73</v>
      </c>
      <c r="AY1150" s="234" t="s">
        <v>143</v>
      </c>
    </row>
    <row r="1151" s="14" customFormat="1">
      <c r="A1151" s="14"/>
      <c r="B1151" s="235"/>
      <c r="C1151" s="236"/>
      <c r="D1151" s="218" t="s">
        <v>156</v>
      </c>
      <c r="E1151" s="237" t="s">
        <v>19</v>
      </c>
      <c r="F1151" s="238" t="s">
        <v>1164</v>
      </c>
      <c r="G1151" s="236"/>
      <c r="H1151" s="239">
        <v>3</v>
      </c>
      <c r="I1151" s="240"/>
      <c r="J1151" s="236"/>
      <c r="K1151" s="236"/>
      <c r="L1151" s="241"/>
      <c r="M1151" s="242"/>
      <c r="N1151" s="243"/>
      <c r="O1151" s="243"/>
      <c r="P1151" s="243"/>
      <c r="Q1151" s="243"/>
      <c r="R1151" s="243"/>
      <c r="S1151" s="243"/>
      <c r="T1151" s="244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45" t="s">
        <v>156</v>
      </c>
      <c r="AU1151" s="245" t="s">
        <v>83</v>
      </c>
      <c r="AV1151" s="14" t="s">
        <v>83</v>
      </c>
      <c r="AW1151" s="14" t="s">
        <v>35</v>
      </c>
      <c r="AX1151" s="14" t="s">
        <v>73</v>
      </c>
      <c r="AY1151" s="245" t="s">
        <v>143</v>
      </c>
    </row>
    <row r="1152" s="13" customFormat="1">
      <c r="A1152" s="13"/>
      <c r="B1152" s="225"/>
      <c r="C1152" s="226"/>
      <c r="D1152" s="218" t="s">
        <v>156</v>
      </c>
      <c r="E1152" s="227" t="s">
        <v>19</v>
      </c>
      <c r="F1152" s="228" t="s">
        <v>322</v>
      </c>
      <c r="G1152" s="226"/>
      <c r="H1152" s="227" t="s">
        <v>19</v>
      </c>
      <c r="I1152" s="229"/>
      <c r="J1152" s="226"/>
      <c r="K1152" s="226"/>
      <c r="L1152" s="230"/>
      <c r="M1152" s="231"/>
      <c r="N1152" s="232"/>
      <c r="O1152" s="232"/>
      <c r="P1152" s="232"/>
      <c r="Q1152" s="232"/>
      <c r="R1152" s="232"/>
      <c r="S1152" s="232"/>
      <c r="T1152" s="233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34" t="s">
        <v>156</v>
      </c>
      <c r="AU1152" s="234" t="s">
        <v>83</v>
      </c>
      <c r="AV1152" s="13" t="s">
        <v>81</v>
      </c>
      <c r="AW1152" s="13" t="s">
        <v>35</v>
      </c>
      <c r="AX1152" s="13" t="s">
        <v>73</v>
      </c>
      <c r="AY1152" s="234" t="s">
        <v>143</v>
      </c>
    </row>
    <row r="1153" s="14" customFormat="1">
      <c r="A1153" s="14"/>
      <c r="B1153" s="235"/>
      <c r="C1153" s="236"/>
      <c r="D1153" s="218" t="s">
        <v>156</v>
      </c>
      <c r="E1153" s="237" t="s">
        <v>19</v>
      </c>
      <c r="F1153" s="238" t="s">
        <v>1164</v>
      </c>
      <c r="G1153" s="236"/>
      <c r="H1153" s="239">
        <v>3</v>
      </c>
      <c r="I1153" s="240"/>
      <c r="J1153" s="236"/>
      <c r="K1153" s="236"/>
      <c r="L1153" s="241"/>
      <c r="M1153" s="242"/>
      <c r="N1153" s="243"/>
      <c r="O1153" s="243"/>
      <c r="P1153" s="243"/>
      <c r="Q1153" s="243"/>
      <c r="R1153" s="243"/>
      <c r="S1153" s="243"/>
      <c r="T1153" s="244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45" t="s">
        <v>156</v>
      </c>
      <c r="AU1153" s="245" t="s">
        <v>83</v>
      </c>
      <c r="AV1153" s="14" t="s">
        <v>83</v>
      </c>
      <c r="AW1153" s="14" t="s">
        <v>35</v>
      </c>
      <c r="AX1153" s="14" t="s">
        <v>73</v>
      </c>
      <c r="AY1153" s="245" t="s">
        <v>143</v>
      </c>
    </row>
    <row r="1154" s="13" customFormat="1">
      <c r="A1154" s="13"/>
      <c r="B1154" s="225"/>
      <c r="C1154" s="226"/>
      <c r="D1154" s="218" t="s">
        <v>156</v>
      </c>
      <c r="E1154" s="227" t="s">
        <v>19</v>
      </c>
      <c r="F1154" s="228" t="s">
        <v>323</v>
      </c>
      <c r="G1154" s="226"/>
      <c r="H1154" s="227" t="s">
        <v>19</v>
      </c>
      <c r="I1154" s="229"/>
      <c r="J1154" s="226"/>
      <c r="K1154" s="226"/>
      <c r="L1154" s="230"/>
      <c r="M1154" s="231"/>
      <c r="N1154" s="232"/>
      <c r="O1154" s="232"/>
      <c r="P1154" s="232"/>
      <c r="Q1154" s="232"/>
      <c r="R1154" s="232"/>
      <c r="S1154" s="232"/>
      <c r="T1154" s="233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34" t="s">
        <v>156</v>
      </c>
      <c r="AU1154" s="234" t="s">
        <v>83</v>
      </c>
      <c r="AV1154" s="13" t="s">
        <v>81</v>
      </c>
      <c r="AW1154" s="13" t="s">
        <v>35</v>
      </c>
      <c r="AX1154" s="13" t="s">
        <v>73</v>
      </c>
      <c r="AY1154" s="234" t="s">
        <v>143</v>
      </c>
    </row>
    <row r="1155" s="14" customFormat="1">
      <c r="A1155" s="14"/>
      <c r="B1155" s="235"/>
      <c r="C1155" s="236"/>
      <c r="D1155" s="218" t="s">
        <v>156</v>
      </c>
      <c r="E1155" s="237" t="s">
        <v>19</v>
      </c>
      <c r="F1155" s="238" t="s">
        <v>1164</v>
      </c>
      <c r="G1155" s="236"/>
      <c r="H1155" s="239">
        <v>3</v>
      </c>
      <c r="I1155" s="240"/>
      <c r="J1155" s="236"/>
      <c r="K1155" s="236"/>
      <c r="L1155" s="241"/>
      <c r="M1155" s="242"/>
      <c r="N1155" s="243"/>
      <c r="O1155" s="243"/>
      <c r="P1155" s="243"/>
      <c r="Q1155" s="243"/>
      <c r="R1155" s="243"/>
      <c r="S1155" s="243"/>
      <c r="T1155" s="244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45" t="s">
        <v>156</v>
      </c>
      <c r="AU1155" s="245" t="s">
        <v>83</v>
      </c>
      <c r="AV1155" s="14" t="s">
        <v>83</v>
      </c>
      <c r="AW1155" s="14" t="s">
        <v>35</v>
      </c>
      <c r="AX1155" s="14" t="s">
        <v>73</v>
      </c>
      <c r="AY1155" s="245" t="s">
        <v>143</v>
      </c>
    </row>
    <row r="1156" s="15" customFormat="1">
      <c r="A1156" s="15"/>
      <c r="B1156" s="246"/>
      <c r="C1156" s="247"/>
      <c r="D1156" s="218" t="s">
        <v>156</v>
      </c>
      <c r="E1156" s="248" t="s">
        <v>19</v>
      </c>
      <c r="F1156" s="249" t="s">
        <v>174</v>
      </c>
      <c r="G1156" s="247"/>
      <c r="H1156" s="250">
        <v>9</v>
      </c>
      <c r="I1156" s="251"/>
      <c r="J1156" s="247"/>
      <c r="K1156" s="247"/>
      <c r="L1156" s="252"/>
      <c r="M1156" s="253"/>
      <c r="N1156" s="254"/>
      <c r="O1156" s="254"/>
      <c r="P1156" s="254"/>
      <c r="Q1156" s="254"/>
      <c r="R1156" s="254"/>
      <c r="S1156" s="254"/>
      <c r="T1156" s="255"/>
      <c r="U1156" s="15"/>
      <c r="V1156" s="15"/>
      <c r="W1156" s="15"/>
      <c r="X1156" s="15"/>
      <c r="Y1156" s="15"/>
      <c r="Z1156" s="15"/>
      <c r="AA1156" s="15"/>
      <c r="AB1156" s="15"/>
      <c r="AC1156" s="15"/>
      <c r="AD1156" s="15"/>
      <c r="AE1156" s="15"/>
      <c r="AT1156" s="256" t="s">
        <v>156</v>
      </c>
      <c r="AU1156" s="256" t="s">
        <v>83</v>
      </c>
      <c r="AV1156" s="15" t="s">
        <v>150</v>
      </c>
      <c r="AW1156" s="15" t="s">
        <v>35</v>
      </c>
      <c r="AX1156" s="15" t="s">
        <v>81</v>
      </c>
      <c r="AY1156" s="256" t="s">
        <v>143</v>
      </c>
    </row>
    <row r="1157" s="14" customFormat="1">
      <c r="A1157" s="14"/>
      <c r="B1157" s="235"/>
      <c r="C1157" s="236"/>
      <c r="D1157" s="218" t="s">
        <v>156</v>
      </c>
      <c r="E1157" s="236"/>
      <c r="F1157" s="238" t="s">
        <v>1169</v>
      </c>
      <c r="G1157" s="236"/>
      <c r="H1157" s="239">
        <v>9.1799999999999997</v>
      </c>
      <c r="I1157" s="240"/>
      <c r="J1157" s="236"/>
      <c r="K1157" s="236"/>
      <c r="L1157" s="241"/>
      <c r="M1157" s="242"/>
      <c r="N1157" s="243"/>
      <c r="O1157" s="243"/>
      <c r="P1157" s="243"/>
      <c r="Q1157" s="243"/>
      <c r="R1157" s="243"/>
      <c r="S1157" s="243"/>
      <c r="T1157" s="244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45" t="s">
        <v>156</v>
      </c>
      <c r="AU1157" s="245" t="s">
        <v>83</v>
      </c>
      <c r="AV1157" s="14" t="s">
        <v>83</v>
      </c>
      <c r="AW1157" s="14" t="s">
        <v>4</v>
      </c>
      <c r="AX1157" s="14" t="s">
        <v>81</v>
      </c>
      <c r="AY1157" s="245" t="s">
        <v>143</v>
      </c>
    </row>
    <row r="1158" s="12" customFormat="1" ht="25.92" customHeight="1">
      <c r="A1158" s="12"/>
      <c r="B1158" s="189"/>
      <c r="C1158" s="190"/>
      <c r="D1158" s="191" t="s">
        <v>72</v>
      </c>
      <c r="E1158" s="192" t="s">
        <v>1170</v>
      </c>
      <c r="F1158" s="192" t="s">
        <v>1171</v>
      </c>
      <c r="G1158" s="190"/>
      <c r="H1158" s="190"/>
      <c r="I1158" s="193"/>
      <c r="J1158" s="194">
        <f>BK1158</f>
        <v>0</v>
      </c>
      <c r="K1158" s="190"/>
      <c r="L1158" s="195"/>
      <c r="M1158" s="196"/>
      <c r="N1158" s="197"/>
      <c r="O1158" s="197"/>
      <c r="P1158" s="198">
        <f>P1159+P1191+P1203+P1234+P1243</f>
        <v>0</v>
      </c>
      <c r="Q1158" s="197"/>
      <c r="R1158" s="198">
        <f>R1159+R1191+R1203+R1234+R1243</f>
        <v>0</v>
      </c>
      <c r="S1158" s="197"/>
      <c r="T1158" s="199">
        <f>T1159+T1191+T1203+T1234+T1243</f>
        <v>0</v>
      </c>
      <c r="U1158" s="12"/>
      <c r="V1158" s="12"/>
      <c r="W1158" s="12"/>
      <c r="X1158" s="12"/>
      <c r="Y1158" s="12"/>
      <c r="Z1158" s="12"/>
      <c r="AA1158" s="12"/>
      <c r="AB1158" s="12"/>
      <c r="AC1158" s="12"/>
      <c r="AD1158" s="12"/>
      <c r="AE1158" s="12"/>
      <c r="AR1158" s="200" t="s">
        <v>191</v>
      </c>
      <c r="AT1158" s="201" t="s">
        <v>72</v>
      </c>
      <c r="AU1158" s="201" t="s">
        <v>73</v>
      </c>
      <c r="AY1158" s="200" t="s">
        <v>143</v>
      </c>
      <c r="BK1158" s="202">
        <f>BK1159+BK1191+BK1203+BK1234+BK1243</f>
        <v>0</v>
      </c>
    </row>
    <row r="1159" s="12" customFormat="1" ht="22.8" customHeight="1">
      <c r="A1159" s="12"/>
      <c r="B1159" s="189"/>
      <c r="C1159" s="190"/>
      <c r="D1159" s="191" t="s">
        <v>72</v>
      </c>
      <c r="E1159" s="203" t="s">
        <v>1172</v>
      </c>
      <c r="F1159" s="203" t="s">
        <v>1173</v>
      </c>
      <c r="G1159" s="190"/>
      <c r="H1159" s="190"/>
      <c r="I1159" s="193"/>
      <c r="J1159" s="204">
        <f>BK1159</f>
        <v>0</v>
      </c>
      <c r="K1159" s="190"/>
      <c r="L1159" s="195"/>
      <c r="M1159" s="196"/>
      <c r="N1159" s="197"/>
      <c r="O1159" s="197"/>
      <c r="P1159" s="198">
        <f>SUM(P1160:P1190)</f>
        <v>0</v>
      </c>
      <c r="Q1159" s="197"/>
      <c r="R1159" s="198">
        <f>SUM(R1160:R1190)</f>
        <v>0</v>
      </c>
      <c r="S1159" s="197"/>
      <c r="T1159" s="199">
        <f>SUM(T1160:T1190)</f>
        <v>0</v>
      </c>
      <c r="U1159" s="12"/>
      <c r="V1159" s="12"/>
      <c r="W1159" s="12"/>
      <c r="X1159" s="12"/>
      <c r="Y1159" s="12"/>
      <c r="Z1159" s="12"/>
      <c r="AA1159" s="12"/>
      <c r="AB1159" s="12"/>
      <c r="AC1159" s="12"/>
      <c r="AD1159" s="12"/>
      <c r="AE1159" s="12"/>
      <c r="AR1159" s="200" t="s">
        <v>191</v>
      </c>
      <c r="AT1159" s="201" t="s">
        <v>72</v>
      </c>
      <c r="AU1159" s="201" t="s">
        <v>81</v>
      </c>
      <c r="AY1159" s="200" t="s">
        <v>143</v>
      </c>
      <c r="BK1159" s="202">
        <f>SUM(BK1160:BK1190)</f>
        <v>0</v>
      </c>
    </row>
    <row r="1160" s="2" customFormat="1" ht="16.5" customHeight="1">
      <c r="A1160" s="39"/>
      <c r="B1160" s="40"/>
      <c r="C1160" s="205" t="s">
        <v>1174</v>
      </c>
      <c r="D1160" s="205" t="s">
        <v>145</v>
      </c>
      <c r="E1160" s="206" t="s">
        <v>1175</v>
      </c>
      <c r="F1160" s="207" t="s">
        <v>1176</v>
      </c>
      <c r="G1160" s="208" t="s">
        <v>1177</v>
      </c>
      <c r="H1160" s="209">
        <v>5</v>
      </c>
      <c r="I1160" s="210"/>
      <c r="J1160" s="211">
        <f>ROUND(I1160*H1160,2)</f>
        <v>0</v>
      </c>
      <c r="K1160" s="207" t="s">
        <v>149</v>
      </c>
      <c r="L1160" s="45"/>
      <c r="M1160" s="212" t="s">
        <v>19</v>
      </c>
      <c r="N1160" s="213" t="s">
        <v>44</v>
      </c>
      <c r="O1160" s="85"/>
      <c r="P1160" s="214">
        <f>O1160*H1160</f>
        <v>0</v>
      </c>
      <c r="Q1160" s="214">
        <v>0</v>
      </c>
      <c r="R1160" s="214">
        <f>Q1160*H1160</f>
        <v>0</v>
      </c>
      <c r="S1160" s="214">
        <v>0</v>
      </c>
      <c r="T1160" s="215">
        <f>S1160*H1160</f>
        <v>0</v>
      </c>
      <c r="U1160" s="39"/>
      <c r="V1160" s="39"/>
      <c r="W1160" s="39"/>
      <c r="X1160" s="39"/>
      <c r="Y1160" s="39"/>
      <c r="Z1160" s="39"/>
      <c r="AA1160" s="39"/>
      <c r="AB1160" s="39"/>
      <c r="AC1160" s="39"/>
      <c r="AD1160" s="39"/>
      <c r="AE1160" s="39"/>
      <c r="AR1160" s="216" t="s">
        <v>1178</v>
      </c>
      <c r="AT1160" s="216" t="s">
        <v>145</v>
      </c>
      <c r="AU1160" s="216" t="s">
        <v>83</v>
      </c>
      <c r="AY1160" s="18" t="s">
        <v>143</v>
      </c>
      <c r="BE1160" s="217">
        <f>IF(N1160="základní",J1160,0)</f>
        <v>0</v>
      </c>
      <c r="BF1160" s="217">
        <f>IF(N1160="snížená",J1160,0)</f>
        <v>0</v>
      </c>
      <c r="BG1160" s="217">
        <f>IF(N1160="zákl. přenesená",J1160,0)</f>
        <v>0</v>
      </c>
      <c r="BH1160" s="217">
        <f>IF(N1160="sníž. přenesená",J1160,0)</f>
        <v>0</v>
      </c>
      <c r="BI1160" s="217">
        <f>IF(N1160="nulová",J1160,0)</f>
        <v>0</v>
      </c>
      <c r="BJ1160" s="18" t="s">
        <v>81</v>
      </c>
      <c r="BK1160" s="217">
        <f>ROUND(I1160*H1160,2)</f>
        <v>0</v>
      </c>
      <c r="BL1160" s="18" t="s">
        <v>1178</v>
      </c>
      <c r="BM1160" s="216" t="s">
        <v>1179</v>
      </c>
    </row>
    <row r="1161" s="2" customFormat="1">
      <c r="A1161" s="39"/>
      <c r="B1161" s="40"/>
      <c r="C1161" s="41"/>
      <c r="D1161" s="218" t="s">
        <v>152</v>
      </c>
      <c r="E1161" s="41"/>
      <c r="F1161" s="219" t="s">
        <v>1176</v>
      </c>
      <c r="G1161" s="41"/>
      <c r="H1161" s="41"/>
      <c r="I1161" s="220"/>
      <c r="J1161" s="41"/>
      <c r="K1161" s="41"/>
      <c r="L1161" s="45"/>
      <c r="M1161" s="221"/>
      <c r="N1161" s="222"/>
      <c r="O1161" s="85"/>
      <c r="P1161" s="85"/>
      <c r="Q1161" s="85"/>
      <c r="R1161" s="85"/>
      <c r="S1161" s="85"/>
      <c r="T1161" s="86"/>
      <c r="U1161" s="39"/>
      <c r="V1161" s="39"/>
      <c r="W1161" s="39"/>
      <c r="X1161" s="39"/>
      <c r="Y1161" s="39"/>
      <c r="Z1161" s="39"/>
      <c r="AA1161" s="39"/>
      <c r="AB1161" s="39"/>
      <c r="AC1161" s="39"/>
      <c r="AD1161" s="39"/>
      <c r="AE1161" s="39"/>
      <c r="AT1161" s="18" t="s">
        <v>152</v>
      </c>
      <c r="AU1161" s="18" t="s">
        <v>83</v>
      </c>
    </row>
    <row r="1162" s="2" customFormat="1">
      <c r="A1162" s="39"/>
      <c r="B1162" s="40"/>
      <c r="C1162" s="41"/>
      <c r="D1162" s="223" t="s">
        <v>154</v>
      </c>
      <c r="E1162" s="41"/>
      <c r="F1162" s="224" t="s">
        <v>1180</v>
      </c>
      <c r="G1162" s="41"/>
      <c r="H1162" s="41"/>
      <c r="I1162" s="220"/>
      <c r="J1162" s="41"/>
      <c r="K1162" s="41"/>
      <c r="L1162" s="45"/>
      <c r="M1162" s="221"/>
      <c r="N1162" s="222"/>
      <c r="O1162" s="85"/>
      <c r="P1162" s="85"/>
      <c r="Q1162" s="85"/>
      <c r="R1162" s="85"/>
      <c r="S1162" s="85"/>
      <c r="T1162" s="86"/>
      <c r="U1162" s="39"/>
      <c r="V1162" s="39"/>
      <c r="W1162" s="39"/>
      <c r="X1162" s="39"/>
      <c r="Y1162" s="39"/>
      <c r="Z1162" s="39"/>
      <c r="AA1162" s="39"/>
      <c r="AB1162" s="39"/>
      <c r="AC1162" s="39"/>
      <c r="AD1162" s="39"/>
      <c r="AE1162" s="39"/>
      <c r="AT1162" s="18" t="s">
        <v>154</v>
      </c>
      <c r="AU1162" s="18" t="s">
        <v>83</v>
      </c>
    </row>
    <row r="1163" s="13" customFormat="1">
      <c r="A1163" s="13"/>
      <c r="B1163" s="225"/>
      <c r="C1163" s="226"/>
      <c r="D1163" s="218" t="s">
        <v>156</v>
      </c>
      <c r="E1163" s="227" t="s">
        <v>19</v>
      </c>
      <c r="F1163" s="228" t="s">
        <v>1181</v>
      </c>
      <c r="G1163" s="226"/>
      <c r="H1163" s="227" t="s">
        <v>19</v>
      </c>
      <c r="I1163" s="229"/>
      <c r="J1163" s="226"/>
      <c r="K1163" s="226"/>
      <c r="L1163" s="230"/>
      <c r="M1163" s="231"/>
      <c r="N1163" s="232"/>
      <c r="O1163" s="232"/>
      <c r="P1163" s="232"/>
      <c r="Q1163" s="232"/>
      <c r="R1163" s="232"/>
      <c r="S1163" s="232"/>
      <c r="T1163" s="233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34" t="s">
        <v>156</v>
      </c>
      <c r="AU1163" s="234" t="s">
        <v>83</v>
      </c>
      <c r="AV1163" s="13" t="s">
        <v>81</v>
      </c>
      <c r="AW1163" s="13" t="s">
        <v>35</v>
      </c>
      <c r="AX1163" s="13" t="s">
        <v>73</v>
      </c>
      <c r="AY1163" s="234" t="s">
        <v>143</v>
      </c>
    </row>
    <row r="1164" s="14" customFormat="1">
      <c r="A1164" s="14"/>
      <c r="B1164" s="235"/>
      <c r="C1164" s="236"/>
      <c r="D1164" s="218" t="s">
        <v>156</v>
      </c>
      <c r="E1164" s="237" t="s">
        <v>19</v>
      </c>
      <c r="F1164" s="238" t="s">
        <v>191</v>
      </c>
      <c r="G1164" s="236"/>
      <c r="H1164" s="239">
        <v>5</v>
      </c>
      <c r="I1164" s="240"/>
      <c r="J1164" s="236"/>
      <c r="K1164" s="236"/>
      <c r="L1164" s="241"/>
      <c r="M1164" s="242"/>
      <c r="N1164" s="243"/>
      <c r="O1164" s="243"/>
      <c r="P1164" s="243"/>
      <c r="Q1164" s="243"/>
      <c r="R1164" s="243"/>
      <c r="S1164" s="243"/>
      <c r="T1164" s="244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45" t="s">
        <v>156</v>
      </c>
      <c r="AU1164" s="245" t="s">
        <v>83</v>
      </c>
      <c r="AV1164" s="14" t="s">
        <v>83</v>
      </c>
      <c r="AW1164" s="14" t="s">
        <v>35</v>
      </c>
      <c r="AX1164" s="14" t="s">
        <v>81</v>
      </c>
      <c r="AY1164" s="245" t="s">
        <v>143</v>
      </c>
    </row>
    <row r="1165" s="2" customFormat="1" ht="16.5" customHeight="1">
      <c r="A1165" s="39"/>
      <c r="B1165" s="40"/>
      <c r="C1165" s="205" t="s">
        <v>1182</v>
      </c>
      <c r="D1165" s="205" t="s">
        <v>145</v>
      </c>
      <c r="E1165" s="206" t="s">
        <v>1183</v>
      </c>
      <c r="F1165" s="207" t="s">
        <v>1184</v>
      </c>
      <c r="G1165" s="208" t="s">
        <v>1185</v>
      </c>
      <c r="H1165" s="209">
        <v>1</v>
      </c>
      <c r="I1165" s="210"/>
      <c r="J1165" s="211">
        <f>ROUND(I1165*H1165,2)</f>
        <v>0</v>
      </c>
      <c r="K1165" s="207" t="s">
        <v>149</v>
      </c>
      <c r="L1165" s="45"/>
      <c r="M1165" s="212" t="s">
        <v>19</v>
      </c>
      <c r="N1165" s="213" t="s">
        <v>44</v>
      </c>
      <c r="O1165" s="85"/>
      <c r="P1165" s="214">
        <f>O1165*H1165</f>
        <v>0</v>
      </c>
      <c r="Q1165" s="214">
        <v>0</v>
      </c>
      <c r="R1165" s="214">
        <f>Q1165*H1165</f>
        <v>0</v>
      </c>
      <c r="S1165" s="214">
        <v>0</v>
      </c>
      <c r="T1165" s="215">
        <f>S1165*H1165</f>
        <v>0</v>
      </c>
      <c r="U1165" s="39"/>
      <c r="V1165" s="39"/>
      <c r="W1165" s="39"/>
      <c r="X1165" s="39"/>
      <c r="Y1165" s="39"/>
      <c r="Z1165" s="39"/>
      <c r="AA1165" s="39"/>
      <c r="AB1165" s="39"/>
      <c r="AC1165" s="39"/>
      <c r="AD1165" s="39"/>
      <c r="AE1165" s="39"/>
      <c r="AR1165" s="216" t="s">
        <v>1178</v>
      </c>
      <c r="AT1165" s="216" t="s">
        <v>145</v>
      </c>
      <c r="AU1165" s="216" t="s">
        <v>83</v>
      </c>
      <c r="AY1165" s="18" t="s">
        <v>143</v>
      </c>
      <c r="BE1165" s="217">
        <f>IF(N1165="základní",J1165,0)</f>
        <v>0</v>
      </c>
      <c r="BF1165" s="217">
        <f>IF(N1165="snížená",J1165,0)</f>
        <v>0</v>
      </c>
      <c r="BG1165" s="217">
        <f>IF(N1165="zákl. přenesená",J1165,0)</f>
        <v>0</v>
      </c>
      <c r="BH1165" s="217">
        <f>IF(N1165="sníž. přenesená",J1165,0)</f>
        <v>0</v>
      </c>
      <c r="BI1165" s="217">
        <f>IF(N1165="nulová",J1165,0)</f>
        <v>0</v>
      </c>
      <c r="BJ1165" s="18" t="s">
        <v>81</v>
      </c>
      <c r="BK1165" s="217">
        <f>ROUND(I1165*H1165,2)</f>
        <v>0</v>
      </c>
      <c r="BL1165" s="18" t="s">
        <v>1178</v>
      </c>
      <c r="BM1165" s="216" t="s">
        <v>1186</v>
      </c>
    </row>
    <row r="1166" s="2" customFormat="1">
      <c r="A1166" s="39"/>
      <c r="B1166" s="40"/>
      <c r="C1166" s="41"/>
      <c r="D1166" s="218" t="s">
        <v>152</v>
      </c>
      <c r="E1166" s="41"/>
      <c r="F1166" s="219" t="s">
        <v>1184</v>
      </c>
      <c r="G1166" s="41"/>
      <c r="H1166" s="41"/>
      <c r="I1166" s="220"/>
      <c r="J1166" s="41"/>
      <c r="K1166" s="41"/>
      <c r="L1166" s="45"/>
      <c r="M1166" s="221"/>
      <c r="N1166" s="222"/>
      <c r="O1166" s="85"/>
      <c r="P1166" s="85"/>
      <c r="Q1166" s="85"/>
      <c r="R1166" s="85"/>
      <c r="S1166" s="85"/>
      <c r="T1166" s="86"/>
      <c r="U1166" s="39"/>
      <c r="V1166" s="39"/>
      <c r="W1166" s="39"/>
      <c r="X1166" s="39"/>
      <c r="Y1166" s="39"/>
      <c r="Z1166" s="39"/>
      <c r="AA1166" s="39"/>
      <c r="AB1166" s="39"/>
      <c r="AC1166" s="39"/>
      <c r="AD1166" s="39"/>
      <c r="AE1166" s="39"/>
      <c r="AT1166" s="18" t="s">
        <v>152</v>
      </c>
      <c r="AU1166" s="18" t="s">
        <v>83</v>
      </c>
    </row>
    <row r="1167" s="2" customFormat="1">
      <c r="A1167" s="39"/>
      <c r="B1167" s="40"/>
      <c r="C1167" s="41"/>
      <c r="D1167" s="223" t="s">
        <v>154</v>
      </c>
      <c r="E1167" s="41"/>
      <c r="F1167" s="224" t="s">
        <v>1187</v>
      </c>
      <c r="G1167" s="41"/>
      <c r="H1167" s="41"/>
      <c r="I1167" s="220"/>
      <c r="J1167" s="41"/>
      <c r="K1167" s="41"/>
      <c r="L1167" s="45"/>
      <c r="M1167" s="221"/>
      <c r="N1167" s="222"/>
      <c r="O1167" s="85"/>
      <c r="P1167" s="85"/>
      <c r="Q1167" s="85"/>
      <c r="R1167" s="85"/>
      <c r="S1167" s="85"/>
      <c r="T1167" s="86"/>
      <c r="U1167" s="39"/>
      <c r="V1167" s="39"/>
      <c r="W1167" s="39"/>
      <c r="X1167" s="39"/>
      <c r="Y1167" s="39"/>
      <c r="Z1167" s="39"/>
      <c r="AA1167" s="39"/>
      <c r="AB1167" s="39"/>
      <c r="AC1167" s="39"/>
      <c r="AD1167" s="39"/>
      <c r="AE1167" s="39"/>
      <c r="AT1167" s="18" t="s">
        <v>154</v>
      </c>
      <c r="AU1167" s="18" t="s">
        <v>83</v>
      </c>
    </row>
    <row r="1168" s="13" customFormat="1">
      <c r="A1168" s="13"/>
      <c r="B1168" s="225"/>
      <c r="C1168" s="226"/>
      <c r="D1168" s="218" t="s">
        <v>156</v>
      </c>
      <c r="E1168" s="227" t="s">
        <v>19</v>
      </c>
      <c r="F1168" s="228" t="s">
        <v>1188</v>
      </c>
      <c r="G1168" s="226"/>
      <c r="H1168" s="227" t="s">
        <v>19</v>
      </c>
      <c r="I1168" s="229"/>
      <c r="J1168" s="226"/>
      <c r="K1168" s="226"/>
      <c r="L1168" s="230"/>
      <c r="M1168" s="231"/>
      <c r="N1168" s="232"/>
      <c r="O1168" s="232"/>
      <c r="P1168" s="232"/>
      <c r="Q1168" s="232"/>
      <c r="R1168" s="232"/>
      <c r="S1168" s="232"/>
      <c r="T1168" s="233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34" t="s">
        <v>156</v>
      </c>
      <c r="AU1168" s="234" t="s">
        <v>83</v>
      </c>
      <c r="AV1168" s="13" t="s">
        <v>81</v>
      </c>
      <c r="AW1168" s="13" t="s">
        <v>35</v>
      </c>
      <c r="AX1168" s="13" t="s">
        <v>73</v>
      </c>
      <c r="AY1168" s="234" t="s">
        <v>143</v>
      </c>
    </row>
    <row r="1169" s="14" customFormat="1">
      <c r="A1169" s="14"/>
      <c r="B1169" s="235"/>
      <c r="C1169" s="236"/>
      <c r="D1169" s="218" t="s">
        <v>156</v>
      </c>
      <c r="E1169" s="237" t="s">
        <v>19</v>
      </c>
      <c r="F1169" s="238" t="s">
        <v>81</v>
      </c>
      <c r="G1169" s="236"/>
      <c r="H1169" s="239">
        <v>1</v>
      </c>
      <c r="I1169" s="240"/>
      <c r="J1169" s="236"/>
      <c r="K1169" s="236"/>
      <c r="L1169" s="241"/>
      <c r="M1169" s="242"/>
      <c r="N1169" s="243"/>
      <c r="O1169" s="243"/>
      <c r="P1169" s="243"/>
      <c r="Q1169" s="243"/>
      <c r="R1169" s="243"/>
      <c r="S1169" s="243"/>
      <c r="T1169" s="244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45" t="s">
        <v>156</v>
      </c>
      <c r="AU1169" s="245" t="s">
        <v>83</v>
      </c>
      <c r="AV1169" s="14" t="s">
        <v>83</v>
      </c>
      <c r="AW1169" s="14" t="s">
        <v>35</v>
      </c>
      <c r="AX1169" s="14" t="s">
        <v>81</v>
      </c>
      <c r="AY1169" s="245" t="s">
        <v>143</v>
      </c>
    </row>
    <row r="1170" s="2" customFormat="1" ht="16.5" customHeight="1">
      <c r="A1170" s="39"/>
      <c r="B1170" s="40"/>
      <c r="C1170" s="205" t="s">
        <v>1189</v>
      </c>
      <c r="D1170" s="205" t="s">
        <v>145</v>
      </c>
      <c r="E1170" s="206" t="s">
        <v>1190</v>
      </c>
      <c r="F1170" s="207" t="s">
        <v>1191</v>
      </c>
      <c r="G1170" s="208" t="s">
        <v>1185</v>
      </c>
      <c r="H1170" s="209">
        <v>1</v>
      </c>
      <c r="I1170" s="210"/>
      <c r="J1170" s="211">
        <f>ROUND(I1170*H1170,2)</f>
        <v>0</v>
      </c>
      <c r="K1170" s="207" t="s">
        <v>149</v>
      </c>
      <c r="L1170" s="45"/>
      <c r="M1170" s="212" t="s">
        <v>19</v>
      </c>
      <c r="N1170" s="213" t="s">
        <v>44</v>
      </c>
      <c r="O1170" s="85"/>
      <c r="P1170" s="214">
        <f>O1170*H1170</f>
        <v>0</v>
      </c>
      <c r="Q1170" s="214">
        <v>0</v>
      </c>
      <c r="R1170" s="214">
        <f>Q1170*H1170</f>
        <v>0</v>
      </c>
      <c r="S1170" s="214">
        <v>0</v>
      </c>
      <c r="T1170" s="215">
        <f>S1170*H1170</f>
        <v>0</v>
      </c>
      <c r="U1170" s="39"/>
      <c r="V1170" s="39"/>
      <c r="W1170" s="39"/>
      <c r="X1170" s="39"/>
      <c r="Y1170" s="39"/>
      <c r="Z1170" s="39"/>
      <c r="AA1170" s="39"/>
      <c r="AB1170" s="39"/>
      <c r="AC1170" s="39"/>
      <c r="AD1170" s="39"/>
      <c r="AE1170" s="39"/>
      <c r="AR1170" s="216" t="s">
        <v>1178</v>
      </c>
      <c r="AT1170" s="216" t="s">
        <v>145</v>
      </c>
      <c r="AU1170" s="216" t="s">
        <v>83</v>
      </c>
      <c r="AY1170" s="18" t="s">
        <v>143</v>
      </c>
      <c r="BE1170" s="217">
        <f>IF(N1170="základní",J1170,0)</f>
        <v>0</v>
      </c>
      <c r="BF1170" s="217">
        <f>IF(N1170="snížená",J1170,0)</f>
        <v>0</v>
      </c>
      <c r="BG1170" s="217">
        <f>IF(N1170="zákl. přenesená",J1170,0)</f>
        <v>0</v>
      </c>
      <c r="BH1170" s="217">
        <f>IF(N1170="sníž. přenesená",J1170,0)</f>
        <v>0</v>
      </c>
      <c r="BI1170" s="217">
        <f>IF(N1170="nulová",J1170,0)</f>
        <v>0</v>
      </c>
      <c r="BJ1170" s="18" t="s">
        <v>81</v>
      </c>
      <c r="BK1170" s="217">
        <f>ROUND(I1170*H1170,2)</f>
        <v>0</v>
      </c>
      <c r="BL1170" s="18" t="s">
        <v>1178</v>
      </c>
      <c r="BM1170" s="216" t="s">
        <v>1192</v>
      </c>
    </row>
    <row r="1171" s="2" customFormat="1">
      <c r="A1171" s="39"/>
      <c r="B1171" s="40"/>
      <c r="C1171" s="41"/>
      <c r="D1171" s="218" t="s">
        <v>152</v>
      </c>
      <c r="E1171" s="41"/>
      <c r="F1171" s="219" t="s">
        <v>1191</v>
      </c>
      <c r="G1171" s="41"/>
      <c r="H1171" s="41"/>
      <c r="I1171" s="220"/>
      <c r="J1171" s="41"/>
      <c r="K1171" s="41"/>
      <c r="L1171" s="45"/>
      <c r="M1171" s="221"/>
      <c r="N1171" s="222"/>
      <c r="O1171" s="85"/>
      <c r="P1171" s="85"/>
      <c r="Q1171" s="85"/>
      <c r="R1171" s="85"/>
      <c r="S1171" s="85"/>
      <c r="T1171" s="86"/>
      <c r="U1171" s="39"/>
      <c r="V1171" s="39"/>
      <c r="W1171" s="39"/>
      <c r="X1171" s="39"/>
      <c r="Y1171" s="39"/>
      <c r="Z1171" s="39"/>
      <c r="AA1171" s="39"/>
      <c r="AB1171" s="39"/>
      <c r="AC1171" s="39"/>
      <c r="AD1171" s="39"/>
      <c r="AE1171" s="39"/>
      <c r="AT1171" s="18" t="s">
        <v>152</v>
      </c>
      <c r="AU1171" s="18" t="s">
        <v>83</v>
      </c>
    </row>
    <row r="1172" s="2" customFormat="1">
      <c r="A1172" s="39"/>
      <c r="B1172" s="40"/>
      <c r="C1172" s="41"/>
      <c r="D1172" s="223" t="s">
        <v>154</v>
      </c>
      <c r="E1172" s="41"/>
      <c r="F1172" s="224" t="s">
        <v>1193</v>
      </c>
      <c r="G1172" s="41"/>
      <c r="H1172" s="41"/>
      <c r="I1172" s="220"/>
      <c r="J1172" s="41"/>
      <c r="K1172" s="41"/>
      <c r="L1172" s="45"/>
      <c r="M1172" s="221"/>
      <c r="N1172" s="222"/>
      <c r="O1172" s="85"/>
      <c r="P1172" s="85"/>
      <c r="Q1172" s="85"/>
      <c r="R1172" s="85"/>
      <c r="S1172" s="85"/>
      <c r="T1172" s="86"/>
      <c r="U1172" s="39"/>
      <c r="V1172" s="39"/>
      <c r="W1172" s="39"/>
      <c r="X1172" s="39"/>
      <c r="Y1172" s="39"/>
      <c r="Z1172" s="39"/>
      <c r="AA1172" s="39"/>
      <c r="AB1172" s="39"/>
      <c r="AC1172" s="39"/>
      <c r="AD1172" s="39"/>
      <c r="AE1172" s="39"/>
      <c r="AT1172" s="18" t="s">
        <v>154</v>
      </c>
      <c r="AU1172" s="18" t="s">
        <v>83</v>
      </c>
    </row>
    <row r="1173" s="13" customFormat="1">
      <c r="A1173" s="13"/>
      <c r="B1173" s="225"/>
      <c r="C1173" s="226"/>
      <c r="D1173" s="218" t="s">
        <v>156</v>
      </c>
      <c r="E1173" s="227" t="s">
        <v>19</v>
      </c>
      <c r="F1173" s="228" t="s">
        <v>1194</v>
      </c>
      <c r="G1173" s="226"/>
      <c r="H1173" s="227" t="s">
        <v>19</v>
      </c>
      <c r="I1173" s="229"/>
      <c r="J1173" s="226"/>
      <c r="K1173" s="226"/>
      <c r="L1173" s="230"/>
      <c r="M1173" s="231"/>
      <c r="N1173" s="232"/>
      <c r="O1173" s="232"/>
      <c r="P1173" s="232"/>
      <c r="Q1173" s="232"/>
      <c r="R1173" s="232"/>
      <c r="S1173" s="232"/>
      <c r="T1173" s="233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34" t="s">
        <v>156</v>
      </c>
      <c r="AU1173" s="234" t="s">
        <v>83</v>
      </c>
      <c r="AV1173" s="13" t="s">
        <v>81</v>
      </c>
      <c r="AW1173" s="13" t="s">
        <v>35</v>
      </c>
      <c r="AX1173" s="13" t="s">
        <v>73</v>
      </c>
      <c r="AY1173" s="234" t="s">
        <v>143</v>
      </c>
    </row>
    <row r="1174" s="14" customFormat="1">
      <c r="A1174" s="14"/>
      <c r="B1174" s="235"/>
      <c r="C1174" s="236"/>
      <c r="D1174" s="218" t="s">
        <v>156</v>
      </c>
      <c r="E1174" s="237" t="s">
        <v>19</v>
      </c>
      <c r="F1174" s="238" t="s">
        <v>81</v>
      </c>
      <c r="G1174" s="236"/>
      <c r="H1174" s="239">
        <v>1</v>
      </c>
      <c r="I1174" s="240"/>
      <c r="J1174" s="236"/>
      <c r="K1174" s="236"/>
      <c r="L1174" s="241"/>
      <c r="M1174" s="242"/>
      <c r="N1174" s="243"/>
      <c r="O1174" s="243"/>
      <c r="P1174" s="243"/>
      <c r="Q1174" s="243"/>
      <c r="R1174" s="243"/>
      <c r="S1174" s="243"/>
      <c r="T1174" s="244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45" t="s">
        <v>156</v>
      </c>
      <c r="AU1174" s="245" t="s">
        <v>83</v>
      </c>
      <c r="AV1174" s="14" t="s">
        <v>83</v>
      </c>
      <c r="AW1174" s="14" t="s">
        <v>35</v>
      </c>
      <c r="AX1174" s="14" t="s">
        <v>81</v>
      </c>
      <c r="AY1174" s="245" t="s">
        <v>143</v>
      </c>
    </row>
    <row r="1175" s="2" customFormat="1" ht="16.5" customHeight="1">
      <c r="A1175" s="39"/>
      <c r="B1175" s="40"/>
      <c r="C1175" s="205" t="s">
        <v>1195</v>
      </c>
      <c r="D1175" s="205" t="s">
        <v>145</v>
      </c>
      <c r="E1175" s="206" t="s">
        <v>1196</v>
      </c>
      <c r="F1175" s="207" t="s">
        <v>1197</v>
      </c>
      <c r="G1175" s="208" t="s">
        <v>1185</v>
      </c>
      <c r="H1175" s="209">
        <v>1</v>
      </c>
      <c r="I1175" s="210"/>
      <c r="J1175" s="211">
        <f>ROUND(I1175*H1175,2)</f>
        <v>0</v>
      </c>
      <c r="K1175" s="207" t="s">
        <v>149</v>
      </c>
      <c r="L1175" s="45"/>
      <c r="M1175" s="212" t="s">
        <v>19</v>
      </c>
      <c r="N1175" s="213" t="s">
        <v>44</v>
      </c>
      <c r="O1175" s="85"/>
      <c r="P1175" s="214">
        <f>O1175*H1175</f>
        <v>0</v>
      </c>
      <c r="Q1175" s="214">
        <v>0</v>
      </c>
      <c r="R1175" s="214">
        <f>Q1175*H1175</f>
        <v>0</v>
      </c>
      <c r="S1175" s="214">
        <v>0</v>
      </c>
      <c r="T1175" s="215">
        <f>S1175*H1175</f>
        <v>0</v>
      </c>
      <c r="U1175" s="39"/>
      <c r="V1175" s="39"/>
      <c r="W1175" s="39"/>
      <c r="X1175" s="39"/>
      <c r="Y1175" s="39"/>
      <c r="Z1175" s="39"/>
      <c r="AA1175" s="39"/>
      <c r="AB1175" s="39"/>
      <c r="AC1175" s="39"/>
      <c r="AD1175" s="39"/>
      <c r="AE1175" s="39"/>
      <c r="AR1175" s="216" t="s">
        <v>1178</v>
      </c>
      <c r="AT1175" s="216" t="s">
        <v>145</v>
      </c>
      <c r="AU1175" s="216" t="s">
        <v>83</v>
      </c>
      <c r="AY1175" s="18" t="s">
        <v>143</v>
      </c>
      <c r="BE1175" s="217">
        <f>IF(N1175="základní",J1175,0)</f>
        <v>0</v>
      </c>
      <c r="BF1175" s="217">
        <f>IF(N1175="snížená",J1175,0)</f>
        <v>0</v>
      </c>
      <c r="BG1175" s="217">
        <f>IF(N1175="zákl. přenesená",J1175,0)</f>
        <v>0</v>
      </c>
      <c r="BH1175" s="217">
        <f>IF(N1175="sníž. přenesená",J1175,0)</f>
        <v>0</v>
      </c>
      <c r="BI1175" s="217">
        <f>IF(N1175="nulová",J1175,0)</f>
        <v>0</v>
      </c>
      <c r="BJ1175" s="18" t="s">
        <v>81</v>
      </c>
      <c r="BK1175" s="217">
        <f>ROUND(I1175*H1175,2)</f>
        <v>0</v>
      </c>
      <c r="BL1175" s="18" t="s">
        <v>1178</v>
      </c>
      <c r="BM1175" s="216" t="s">
        <v>1198</v>
      </c>
    </row>
    <row r="1176" s="2" customFormat="1">
      <c r="A1176" s="39"/>
      <c r="B1176" s="40"/>
      <c r="C1176" s="41"/>
      <c r="D1176" s="218" t="s">
        <v>152</v>
      </c>
      <c r="E1176" s="41"/>
      <c r="F1176" s="219" t="s">
        <v>1197</v>
      </c>
      <c r="G1176" s="41"/>
      <c r="H1176" s="41"/>
      <c r="I1176" s="220"/>
      <c r="J1176" s="41"/>
      <c r="K1176" s="41"/>
      <c r="L1176" s="45"/>
      <c r="M1176" s="221"/>
      <c r="N1176" s="222"/>
      <c r="O1176" s="85"/>
      <c r="P1176" s="85"/>
      <c r="Q1176" s="85"/>
      <c r="R1176" s="85"/>
      <c r="S1176" s="85"/>
      <c r="T1176" s="86"/>
      <c r="U1176" s="39"/>
      <c r="V1176" s="39"/>
      <c r="W1176" s="39"/>
      <c r="X1176" s="39"/>
      <c r="Y1176" s="39"/>
      <c r="Z1176" s="39"/>
      <c r="AA1176" s="39"/>
      <c r="AB1176" s="39"/>
      <c r="AC1176" s="39"/>
      <c r="AD1176" s="39"/>
      <c r="AE1176" s="39"/>
      <c r="AT1176" s="18" t="s">
        <v>152</v>
      </c>
      <c r="AU1176" s="18" t="s">
        <v>83</v>
      </c>
    </row>
    <row r="1177" s="2" customFormat="1">
      <c r="A1177" s="39"/>
      <c r="B1177" s="40"/>
      <c r="C1177" s="41"/>
      <c r="D1177" s="223" t="s">
        <v>154</v>
      </c>
      <c r="E1177" s="41"/>
      <c r="F1177" s="224" t="s">
        <v>1199</v>
      </c>
      <c r="G1177" s="41"/>
      <c r="H1177" s="41"/>
      <c r="I1177" s="220"/>
      <c r="J1177" s="41"/>
      <c r="K1177" s="41"/>
      <c r="L1177" s="45"/>
      <c r="M1177" s="221"/>
      <c r="N1177" s="222"/>
      <c r="O1177" s="85"/>
      <c r="P1177" s="85"/>
      <c r="Q1177" s="85"/>
      <c r="R1177" s="85"/>
      <c r="S1177" s="85"/>
      <c r="T1177" s="86"/>
      <c r="U1177" s="39"/>
      <c r="V1177" s="39"/>
      <c r="W1177" s="39"/>
      <c r="X1177" s="39"/>
      <c r="Y1177" s="39"/>
      <c r="Z1177" s="39"/>
      <c r="AA1177" s="39"/>
      <c r="AB1177" s="39"/>
      <c r="AC1177" s="39"/>
      <c r="AD1177" s="39"/>
      <c r="AE1177" s="39"/>
      <c r="AT1177" s="18" t="s">
        <v>154</v>
      </c>
      <c r="AU1177" s="18" t="s">
        <v>83</v>
      </c>
    </row>
    <row r="1178" s="13" customFormat="1">
      <c r="A1178" s="13"/>
      <c r="B1178" s="225"/>
      <c r="C1178" s="226"/>
      <c r="D1178" s="218" t="s">
        <v>156</v>
      </c>
      <c r="E1178" s="227" t="s">
        <v>19</v>
      </c>
      <c r="F1178" s="228" t="s">
        <v>1200</v>
      </c>
      <c r="G1178" s="226"/>
      <c r="H1178" s="227" t="s">
        <v>19</v>
      </c>
      <c r="I1178" s="229"/>
      <c r="J1178" s="226"/>
      <c r="K1178" s="226"/>
      <c r="L1178" s="230"/>
      <c r="M1178" s="231"/>
      <c r="N1178" s="232"/>
      <c r="O1178" s="232"/>
      <c r="P1178" s="232"/>
      <c r="Q1178" s="232"/>
      <c r="R1178" s="232"/>
      <c r="S1178" s="232"/>
      <c r="T1178" s="233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34" t="s">
        <v>156</v>
      </c>
      <c r="AU1178" s="234" t="s">
        <v>83</v>
      </c>
      <c r="AV1178" s="13" t="s">
        <v>81</v>
      </c>
      <c r="AW1178" s="13" t="s">
        <v>35</v>
      </c>
      <c r="AX1178" s="13" t="s">
        <v>73</v>
      </c>
      <c r="AY1178" s="234" t="s">
        <v>143</v>
      </c>
    </row>
    <row r="1179" s="14" customFormat="1">
      <c r="A1179" s="14"/>
      <c r="B1179" s="235"/>
      <c r="C1179" s="236"/>
      <c r="D1179" s="218" t="s">
        <v>156</v>
      </c>
      <c r="E1179" s="237" t="s">
        <v>19</v>
      </c>
      <c r="F1179" s="238" t="s">
        <v>81</v>
      </c>
      <c r="G1179" s="236"/>
      <c r="H1179" s="239">
        <v>1</v>
      </c>
      <c r="I1179" s="240"/>
      <c r="J1179" s="236"/>
      <c r="K1179" s="236"/>
      <c r="L1179" s="241"/>
      <c r="M1179" s="242"/>
      <c r="N1179" s="243"/>
      <c r="O1179" s="243"/>
      <c r="P1179" s="243"/>
      <c r="Q1179" s="243"/>
      <c r="R1179" s="243"/>
      <c r="S1179" s="243"/>
      <c r="T1179" s="244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45" t="s">
        <v>156</v>
      </c>
      <c r="AU1179" s="245" t="s">
        <v>83</v>
      </c>
      <c r="AV1179" s="14" t="s">
        <v>83</v>
      </c>
      <c r="AW1179" s="14" t="s">
        <v>35</v>
      </c>
      <c r="AX1179" s="14" t="s">
        <v>81</v>
      </c>
      <c r="AY1179" s="245" t="s">
        <v>143</v>
      </c>
    </row>
    <row r="1180" s="2" customFormat="1" ht="16.5" customHeight="1">
      <c r="A1180" s="39"/>
      <c r="B1180" s="40"/>
      <c r="C1180" s="205" t="s">
        <v>1201</v>
      </c>
      <c r="D1180" s="205" t="s">
        <v>145</v>
      </c>
      <c r="E1180" s="206" t="s">
        <v>1202</v>
      </c>
      <c r="F1180" s="207" t="s">
        <v>1203</v>
      </c>
      <c r="G1180" s="208" t="s">
        <v>1185</v>
      </c>
      <c r="H1180" s="209">
        <v>1</v>
      </c>
      <c r="I1180" s="210"/>
      <c r="J1180" s="211">
        <f>ROUND(I1180*H1180,2)</f>
        <v>0</v>
      </c>
      <c r="K1180" s="207" t="s">
        <v>149</v>
      </c>
      <c r="L1180" s="45"/>
      <c r="M1180" s="212" t="s">
        <v>19</v>
      </c>
      <c r="N1180" s="213" t="s">
        <v>44</v>
      </c>
      <c r="O1180" s="85"/>
      <c r="P1180" s="214">
        <f>O1180*H1180</f>
        <v>0</v>
      </c>
      <c r="Q1180" s="214">
        <v>0</v>
      </c>
      <c r="R1180" s="214">
        <f>Q1180*H1180</f>
        <v>0</v>
      </c>
      <c r="S1180" s="214">
        <v>0</v>
      </c>
      <c r="T1180" s="215">
        <f>S1180*H1180</f>
        <v>0</v>
      </c>
      <c r="U1180" s="39"/>
      <c r="V1180" s="39"/>
      <c r="W1180" s="39"/>
      <c r="X1180" s="39"/>
      <c r="Y1180" s="39"/>
      <c r="Z1180" s="39"/>
      <c r="AA1180" s="39"/>
      <c r="AB1180" s="39"/>
      <c r="AC1180" s="39"/>
      <c r="AD1180" s="39"/>
      <c r="AE1180" s="39"/>
      <c r="AR1180" s="216" t="s">
        <v>1178</v>
      </c>
      <c r="AT1180" s="216" t="s">
        <v>145</v>
      </c>
      <c r="AU1180" s="216" t="s">
        <v>83</v>
      </c>
      <c r="AY1180" s="18" t="s">
        <v>143</v>
      </c>
      <c r="BE1180" s="217">
        <f>IF(N1180="základní",J1180,0)</f>
        <v>0</v>
      </c>
      <c r="BF1180" s="217">
        <f>IF(N1180="snížená",J1180,0)</f>
        <v>0</v>
      </c>
      <c r="BG1180" s="217">
        <f>IF(N1180="zákl. přenesená",J1180,0)</f>
        <v>0</v>
      </c>
      <c r="BH1180" s="217">
        <f>IF(N1180="sníž. přenesená",J1180,0)</f>
        <v>0</v>
      </c>
      <c r="BI1180" s="217">
        <f>IF(N1180="nulová",J1180,0)</f>
        <v>0</v>
      </c>
      <c r="BJ1180" s="18" t="s">
        <v>81</v>
      </c>
      <c r="BK1180" s="217">
        <f>ROUND(I1180*H1180,2)</f>
        <v>0</v>
      </c>
      <c r="BL1180" s="18" t="s">
        <v>1178</v>
      </c>
      <c r="BM1180" s="216" t="s">
        <v>1204</v>
      </c>
    </row>
    <row r="1181" s="2" customFormat="1">
      <c r="A1181" s="39"/>
      <c r="B1181" s="40"/>
      <c r="C1181" s="41"/>
      <c r="D1181" s="218" t="s">
        <v>152</v>
      </c>
      <c r="E1181" s="41"/>
      <c r="F1181" s="219" t="s">
        <v>1203</v>
      </c>
      <c r="G1181" s="41"/>
      <c r="H1181" s="41"/>
      <c r="I1181" s="220"/>
      <c r="J1181" s="41"/>
      <c r="K1181" s="41"/>
      <c r="L1181" s="45"/>
      <c r="M1181" s="221"/>
      <c r="N1181" s="222"/>
      <c r="O1181" s="85"/>
      <c r="P1181" s="85"/>
      <c r="Q1181" s="85"/>
      <c r="R1181" s="85"/>
      <c r="S1181" s="85"/>
      <c r="T1181" s="86"/>
      <c r="U1181" s="39"/>
      <c r="V1181" s="39"/>
      <c r="W1181" s="39"/>
      <c r="X1181" s="39"/>
      <c r="Y1181" s="39"/>
      <c r="Z1181" s="39"/>
      <c r="AA1181" s="39"/>
      <c r="AB1181" s="39"/>
      <c r="AC1181" s="39"/>
      <c r="AD1181" s="39"/>
      <c r="AE1181" s="39"/>
      <c r="AT1181" s="18" t="s">
        <v>152</v>
      </c>
      <c r="AU1181" s="18" t="s">
        <v>83</v>
      </c>
    </row>
    <row r="1182" s="2" customFormat="1">
      <c r="A1182" s="39"/>
      <c r="B1182" s="40"/>
      <c r="C1182" s="41"/>
      <c r="D1182" s="223" t="s">
        <v>154</v>
      </c>
      <c r="E1182" s="41"/>
      <c r="F1182" s="224" t="s">
        <v>1205</v>
      </c>
      <c r="G1182" s="41"/>
      <c r="H1182" s="41"/>
      <c r="I1182" s="220"/>
      <c r="J1182" s="41"/>
      <c r="K1182" s="41"/>
      <c r="L1182" s="45"/>
      <c r="M1182" s="221"/>
      <c r="N1182" s="222"/>
      <c r="O1182" s="85"/>
      <c r="P1182" s="85"/>
      <c r="Q1182" s="85"/>
      <c r="R1182" s="85"/>
      <c r="S1182" s="85"/>
      <c r="T1182" s="86"/>
      <c r="U1182" s="39"/>
      <c r="V1182" s="39"/>
      <c r="W1182" s="39"/>
      <c r="X1182" s="39"/>
      <c r="Y1182" s="39"/>
      <c r="Z1182" s="39"/>
      <c r="AA1182" s="39"/>
      <c r="AB1182" s="39"/>
      <c r="AC1182" s="39"/>
      <c r="AD1182" s="39"/>
      <c r="AE1182" s="39"/>
      <c r="AT1182" s="18" t="s">
        <v>154</v>
      </c>
      <c r="AU1182" s="18" t="s">
        <v>83</v>
      </c>
    </row>
    <row r="1183" s="13" customFormat="1">
      <c r="A1183" s="13"/>
      <c r="B1183" s="225"/>
      <c r="C1183" s="226"/>
      <c r="D1183" s="218" t="s">
        <v>156</v>
      </c>
      <c r="E1183" s="227" t="s">
        <v>19</v>
      </c>
      <c r="F1183" s="228" t="s">
        <v>1206</v>
      </c>
      <c r="G1183" s="226"/>
      <c r="H1183" s="227" t="s">
        <v>19</v>
      </c>
      <c r="I1183" s="229"/>
      <c r="J1183" s="226"/>
      <c r="K1183" s="226"/>
      <c r="L1183" s="230"/>
      <c r="M1183" s="231"/>
      <c r="N1183" s="232"/>
      <c r="O1183" s="232"/>
      <c r="P1183" s="232"/>
      <c r="Q1183" s="232"/>
      <c r="R1183" s="232"/>
      <c r="S1183" s="232"/>
      <c r="T1183" s="233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34" t="s">
        <v>156</v>
      </c>
      <c r="AU1183" s="234" t="s">
        <v>83</v>
      </c>
      <c r="AV1183" s="13" t="s">
        <v>81</v>
      </c>
      <c r="AW1183" s="13" t="s">
        <v>35</v>
      </c>
      <c r="AX1183" s="13" t="s">
        <v>73</v>
      </c>
      <c r="AY1183" s="234" t="s">
        <v>143</v>
      </c>
    </row>
    <row r="1184" s="14" customFormat="1">
      <c r="A1184" s="14"/>
      <c r="B1184" s="235"/>
      <c r="C1184" s="236"/>
      <c r="D1184" s="218" t="s">
        <v>156</v>
      </c>
      <c r="E1184" s="237" t="s">
        <v>19</v>
      </c>
      <c r="F1184" s="238" t="s">
        <v>81</v>
      </c>
      <c r="G1184" s="236"/>
      <c r="H1184" s="239">
        <v>1</v>
      </c>
      <c r="I1184" s="240"/>
      <c r="J1184" s="236"/>
      <c r="K1184" s="236"/>
      <c r="L1184" s="241"/>
      <c r="M1184" s="242"/>
      <c r="N1184" s="243"/>
      <c r="O1184" s="243"/>
      <c r="P1184" s="243"/>
      <c r="Q1184" s="243"/>
      <c r="R1184" s="243"/>
      <c r="S1184" s="243"/>
      <c r="T1184" s="244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45" t="s">
        <v>156</v>
      </c>
      <c r="AU1184" s="245" t="s">
        <v>83</v>
      </c>
      <c r="AV1184" s="14" t="s">
        <v>83</v>
      </c>
      <c r="AW1184" s="14" t="s">
        <v>35</v>
      </c>
      <c r="AX1184" s="14" t="s">
        <v>81</v>
      </c>
      <c r="AY1184" s="245" t="s">
        <v>143</v>
      </c>
    </row>
    <row r="1185" s="2" customFormat="1" ht="16.5" customHeight="1">
      <c r="A1185" s="39"/>
      <c r="B1185" s="40"/>
      <c r="C1185" s="205" t="s">
        <v>1207</v>
      </c>
      <c r="D1185" s="205" t="s">
        <v>145</v>
      </c>
      <c r="E1185" s="206" t="s">
        <v>1208</v>
      </c>
      <c r="F1185" s="207" t="s">
        <v>1209</v>
      </c>
      <c r="G1185" s="208" t="s">
        <v>1185</v>
      </c>
      <c r="H1185" s="209">
        <v>1</v>
      </c>
      <c r="I1185" s="210"/>
      <c r="J1185" s="211">
        <f>ROUND(I1185*H1185,2)</f>
        <v>0</v>
      </c>
      <c r="K1185" s="207" t="s">
        <v>149</v>
      </c>
      <c r="L1185" s="45"/>
      <c r="M1185" s="212" t="s">
        <v>19</v>
      </c>
      <c r="N1185" s="213" t="s">
        <v>44</v>
      </c>
      <c r="O1185" s="85"/>
      <c r="P1185" s="214">
        <f>O1185*H1185</f>
        <v>0</v>
      </c>
      <c r="Q1185" s="214">
        <v>0</v>
      </c>
      <c r="R1185" s="214">
        <f>Q1185*H1185</f>
        <v>0</v>
      </c>
      <c r="S1185" s="214">
        <v>0</v>
      </c>
      <c r="T1185" s="215">
        <f>S1185*H1185</f>
        <v>0</v>
      </c>
      <c r="U1185" s="39"/>
      <c r="V1185" s="39"/>
      <c r="W1185" s="39"/>
      <c r="X1185" s="39"/>
      <c r="Y1185" s="39"/>
      <c r="Z1185" s="39"/>
      <c r="AA1185" s="39"/>
      <c r="AB1185" s="39"/>
      <c r="AC1185" s="39"/>
      <c r="AD1185" s="39"/>
      <c r="AE1185" s="39"/>
      <c r="AR1185" s="216" t="s">
        <v>1178</v>
      </c>
      <c r="AT1185" s="216" t="s">
        <v>145</v>
      </c>
      <c r="AU1185" s="216" t="s">
        <v>83</v>
      </c>
      <c r="AY1185" s="18" t="s">
        <v>143</v>
      </c>
      <c r="BE1185" s="217">
        <f>IF(N1185="základní",J1185,0)</f>
        <v>0</v>
      </c>
      <c r="BF1185" s="217">
        <f>IF(N1185="snížená",J1185,0)</f>
        <v>0</v>
      </c>
      <c r="BG1185" s="217">
        <f>IF(N1185="zákl. přenesená",J1185,0)</f>
        <v>0</v>
      </c>
      <c r="BH1185" s="217">
        <f>IF(N1185="sníž. přenesená",J1185,0)</f>
        <v>0</v>
      </c>
      <c r="BI1185" s="217">
        <f>IF(N1185="nulová",J1185,0)</f>
        <v>0</v>
      </c>
      <c r="BJ1185" s="18" t="s">
        <v>81</v>
      </c>
      <c r="BK1185" s="217">
        <f>ROUND(I1185*H1185,2)</f>
        <v>0</v>
      </c>
      <c r="BL1185" s="18" t="s">
        <v>1178</v>
      </c>
      <c r="BM1185" s="216" t="s">
        <v>1210</v>
      </c>
    </row>
    <row r="1186" s="2" customFormat="1">
      <c r="A1186" s="39"/>
      <c r="B1186" s="40"/>
      <c r="C1186" s="41"/>
      <c r="D1186" s="218" t="s">
        <v>152</v>
      </c>
      <c r="E1186" s="41"/>
      <c r="F1186" s="219" t="s">
        <v>1209</v>
      </c>
      <c r="G1186" s="41"/>
      <c r="H1186" s="41"/>
      <c r="I1186" s="220"/>
      <c r="J1186" s="41"/>
      <c r="K1186" s="41"/>
      <c r="L1186" s="45"/>
      <c r="M1186" s="221"/>
      <c r="N1186" s="222"/>
      <c r="O1186" s="85"/>
      <c r="P1186" s="85"/>
      <c r="Q1186" s="85"/>
      <c r="R1186" s="85"/>
      <c r="S1186" s="85"/>
      <c r="T1186" s="86"/>
      <c r="U1186" s="39"/>
      <c r="V1186" s="39"/>
      <c r="W1186" s="39"/>
      <c r="X1186" s="39"/>
      <c r="Y1186" s="39"/>
      <c r="Z1186" s="39"/>
      <c r="AA1186" s="39"/>
      <c r="AB1186" s="39"/>
      <c r="AC1186" s="39"/>
      <c r="AD1186" s="39"/>
      <c r="AE1186" s="39"/>
      <c r="AT1186" s="18" t="s">
        <v>152</v>
      </c>
      <c r="AU1186" s="18" t="s">
        <v>83</v>
      </c>
    </row>
    <row r="1187" s="2" customFormat="1">
      <c r="A1187" s="39"/>
      <c r="B1187" s="40"/>
      <c r="C1187" s="41"/>
      <c r="D1187" s="223" t="s">
        <v>154</v>
      </c>
      <c r="E1187" s="41"/>
      <c r="F1187" s="224" t="s">
        <v>1211</v>
      </c>
      <c r="G1187" s="41"/>
      <c r="H1187" s="41"/>
      <c r="I1187" s="220"/>
      <c r="J1187" s="41"/>
      <c r="K1187" s="41"/>
      <c r="L1187" s="45"/>
      <c r="M1187" s="221"/>
      <c r="N1187" s="222"/>
      <c r="O1187" s="85"/>
      <c r="P1187" s="85"/>
      <c r="Q1187" s="85"/>
      <c r="R1187" s="85"/>
      <c r="S1187" s="85"/>
      <c r="T1187" s="86"/>
      <c r="U1187" s="39"/>
      <c r="V1187" s="39"/>
      <c r="W1187" s="39"/>
      <c r="X1187" s="39"/>
      <c r="Y1187" s="39"/>
      <c r="Z1187" s="39"/>
      <c r="AA1187" s="39"/>
      <c r="AB1187" s="39"/>
      <c r="AC1187" s="39"/>
      <c r="AD1187" s="39"/>
      <c r="AE1187" s="39"/>
      <c r="AT1187" s="18" t="s">
        <v>154</v>
      </c>
      <c r="AU1187" s="18" t="s">
        <v>83</v>
      </c>
    </row>
    <row r="1188" s="13" customFormat="1">
      <c r="A1188" s="13"/>
      <c r="B1188" s="225"/>
      <c r="C1188" s="226"/>
      <c r="D1188" s="218" t="s">
        <v>156</v>
      </c>
      <c r="E1188" s="227" t="s">
        <v>19</v>
      </c>
      <c r="F1188" s="228" t="s">
        <v>1212</v>
      </c>
      <c r="G1188" s="226"/>
      <c r="H1188" s="227" t="s">
        <v>19</v>
      </c>
      <c r="I1188" s="229"/>
      <c r="J1188" s="226"/>
      <c r="K1188" s="226"/>
      <c r="L1188" s="230"/>
      <c r="M1188" s="231"/>
      <c r="N1188" s="232"/>
      <c r="O1188" s="232"/>
      <c r="P1188" s="232"/>
      <c r="Q1188" s="232"/>
      <c r="R1188" s="232"/>
      <c r="S1188" s="232"/>
      <c r="T1188" s="233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34" t="s">
        <v>156</v>
      </c>
      <c r="AU1188" s="234" t="s">
        <v>83</v>
      </c>
      <c r="AV1188" s="13" t="s">
        <v>81</v>
      </c>
      <c r="AW1188" s="13" t="s">
        <v>35</v>
      </c>
      <c r="AX1188" s="13" t="s">
        <v>73</v>
      </c>
      <c r="AY1188" s="234" t="s">
        <v>143</v>
      </c>
    </row>
    <row r="1189" s="13" customFormat="1">
      <c r="A1189" s="13"/>
      <c r="B1189" s="225"/>
      <c r="C1189" s="226"/>
      <c r="D1189" s="218" t="s">
        <v>156</v>
      </c>
      <c r="E1189" s="227" t="s">
        <v>19</v>
      </c>
      <c r="F1189" s="228" t="s">
        <v>1209</v>
      </c>
      <c r="G1189" s="226"/>
      <c r="H1189" s="227" t="s">
        <v>19</v>
      </c>
      <c r="I1189" s="229"/>
      <c r="J1189" s="226"/>
      <c r="K1189" s="226"/>
      <c r="L1189" s="230"/>
      <c r="M1189" s="231"/>
      <c r="N1189" s="232"/>
      <c r="O1189" s="232"/>
      <c r="P1189" s="232"/>
      <c r="Q1189" s="232"/>
      <c r="R1189" s="232"/>
      <c r="S1189" s="232"/>
      <c r="T1189" s="233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34" t="s">
        <v>156</v>
      </c>
      <c r="AU1189" s="234" t="s">
        <v>83</v>
      </c>
      <c r="AV1189" s="13" t="s">
        <v>81</v>
      </c>
      <c r="AW1189" s="13" t="s">
        <v>35</v>
      </c>
      <c r="AX1189" s="13" t="s">
        <v>73</v>
      </c>
      <c r="AY1189" s="234" t="s">
        <v>143</v>
      </c>
    </row>
    <row r="1190" s="14" customFormat="1">
      <c r="A1190" s="14"/>
      <c r="B1190" s="235"/>
      <c r="C1190" s="236"/>
      <c r="D1190" s="218" t="s">
        <v>156</v>
      </c>
      <c r="E1190" s="237" t="s">
        <v>19</v>
      </c>
      <c r="F1190" s="238" t="s">
        <v>81</v>
      </c>
      <c r="G1190" s="236"/>
      <c r="H1190" s="239">
        <v>1</v>
      </c>
      <c r="I1190" s="240"/>
      <c r="J1190" s="236"/>
      <c r="K1190" s="236"/>
      <c r="L1190" s="241"/>
      <c r="M1190" s="242"/>
      <c r="N1190" s="243"/>
      <c r="O1190" s="243"/>
      <c r="P1190" s="243"/>
      <c r="Q1190" s="243"/>
      <c r="R1190" s="243"/>
      <c r="S1190" s="243"/>
      <c r="T1190" s="244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45" t="s">
        <v>156</v>
      </c>
      <c r="AU1190" s="245" t="s">
        <v>83</v>
      </c>
      <c r="AV1190" s="14" t="s">
        <v>83</v>
      </c>
      <c r="AW1190" s="14" t="s">
        <v>35</v>
      </c>
      <c r="AX1190" s="14" t="s">
        <v>81</v>
      </c>
      <c r="AY1190" s="245" t="s">
        <v>143</v>
      </c>
    </row>
    <row r="1191" s="12" customFormat="1" ht="22.8" customHeight="1">
      <c r="A1191" s="12"/>
      <c r="B1191" s="189"/>
      <c r="C1191" s="190"/>
      <c r="D1191" s="191" t="s">
        <v>72</v>
      </c>
      <c r="E1191" s="203" t="s">
        <v>1213</v>
      </c>
      <c r="F1191" s="203" t="s">
        <v>1214</v>
      </c>
      <c r="G1191" s="190"/>
      <c r="H1191" s="190"/>
      <c r="I1191" s="193"/>
      <c r="J1191" s="204">
        <f>BK1191</f>
        <v>0</v>
      </c>
      <c r="K1191" s="190"/>
      <c r="L1191" s="195"/>
      <c r="M1191" s="196"/>
      <c r="N1191" s="197"/>
      <c r="O1191" s="197"/>
      <c r="P1191" s="198">
        <f>SUM(P1192:P1202)</f>
        <v>0</v>
      </c>
      <c r="Q1191" s="197"/>
      <c r="R1191" s="198">
        <f>SUM(R1192:R1202)</f>
        <v>0</v>
      </c>
      <c r="S1191" s="197"/>
      <c r="T1191" s="199">
        <f>SUM(T1192:T1202)</f>
        <v>0</v>
      </c>
      <c r="U1191" s="12"/>
      <c r="V1191" s="12"/>
      <c r="W1191" s="12"/>
      <c r="X1191" s="12"/>
      <c r="Y1191" s="12"/>
      <c r="Z1191" s="12"/>
      <c r="AA1191" s="12"/>
      <c r="AB1191" s="12"/>
      <c r="AC1191" s="12"/>
      <c r="AD1191" s="12"/>
      <c r="AE1191" s="12"/>
      <c r="AR1191" s="200" t="s">
        <v>191</v>
      </c>
      <c r="AT1191" s="201" t="s">
        <v>72</v>
      </c>
      <c r="AU1191" s="201" t="s">
        <v>81</v>
      </c>
      <c r="AY1191" s="200" t="s">
        <v>143</v>
      </c>
      <c r="BK1191" s="202">
        <f>SUM(BK1192:BK1202)</f>
        <v>0</v>
      </c>
    </row>
    <row r="1192" s="2" customFormat="1" ht="16.5" customHeight="1">
      <c r="A1192" s="39"/>
      <c r="B1192" s="40"/>
      <c r="C1192" s="205" t="s">
        <v>1215</v>
      </c>
      <c r="D1192" s="205" t="s">
        <v>145</v>
      </c>
      <c r="E1192" s="206" t="s">
        <v>1216</v>
      </c>
      <c r="F1192" s="207" t="s">
        <v>1214</v>
      </c>
      <c r="G1192" s="208" t="s">
        <v>1185</v>
      </c>
      <c r="H1192" s="209">
        <v>1</v>
      </c>
      <c r="I1192" s="210"/>
      <c r="J1192" s="211">
        <f>ROUND(I1192*H1192,2)</f>
        <v>0</v>
      </c>
      <c r="K1192" s="207" t="s">
        <v>149</v>
      </c>
      <c r="L1192" s="45"/>
      <c r="M1192" s="212" t="s">
        <v>19</v>
      </c>
      <c r="N1192" s="213" t="s">
        <v>44</v>
      </c>
      <c r="O1192" s="85"/>
      <c r="P1192" s="214">
        <f>O1192*H1192</f>
        <v>0</v>
      </c>
      <c r="Q1192" s="214">
        <v>0</v>
      </c>
      <c r="R1192" s="214">
        <f>Q1192*H1192</f>
        <v>0</v>
      </c>
      <c r="S1192" s="214">
        <v>0</v>
      </c>
      <c r="T1192" s="215">
        <f>S1192*H1192</f>
        <v>0</v>
      </c>
      <c r="U1192" s="39"/>
      <c r="V1192" s="39"/>
      <c r="W1192" s="39"/>
      <c r="X1192" s="39"/>
      <c r="Y1192" s="39"/>
      <c r="Z1192" s="39"/>
      <c r="AA1192" s="39"/>
      <c r="AB1192" s="39"/>
      <c r="AC1192" s="39"/>
      <c r="AD1192" s="39"/>
      <c r="AE1192" s="39"/>
      <c r="AR1192" s="216" t="s">
        <v>1178</v>
      </c>
      <c r="AT1192" s="216" t="s">
        <v>145</v>
      </c>
      <c r="AU1192" s="216" t="s">
        <v>83</v>
      </c>
      <c r="AY1192" s="18" t="s">
        <v>143</v>
      </c>
      <c r="BE1192" s="217">
        <f>IF(N1192="základní",J1192,0)</f>
        <v>0</v>
      </c>
      <c r="BF1192" s="217">
        <f>IF(N1192="snížená",J1192,0)</f>
        <v>0</v>
      </c>
      <c r="BG1192" s="217">
        <f>IF(N1192="zákl. přenesená",J1192,0)</f>
        <v>0</v>
      </c>
      <c r="BH1192" s="217">
        <f>IF(N1192="sníž. přenesená",J1192,0)</f>
        <v>0</v>
      </c>
      <c r="BI1192" s="217">
        <f>IF(N1192="nulová",J1192,0)</f>
        <v>0</v>
      </c>
      <c r="BJ1192" s="18" t="s">
        <v>81</v>
      </c>
      <c r="BK1192" s="217">
        <f>ROUND(I1192*H1192,2)</f>
        <v>0</v>
      </c>
      <c r="BL1192" s="18" t="s">
        <v>1178</v>
      </c>
      <c r="BM1192" s="216" t="s">
        <v>1217</v>
      </c>
    </row>
    <row r="1193" s="2" customFormat="1">
      <c r="A1193" s="39"/>
      <c r="B1193" s="40"/>
      <c r="C1193" s="41"/>
      <c r="D1193" s="218" t="s">
        <v>152</v>
      </c>
      <c r="E1193" s="41"/>
      <c r="F1193" s="219" t="s">
        <v>1214</v>
      </c>
      <c r="G1193" s="41"/>
      <c r="H1193" s="41"/>
      <c r="I1193" s="220"/>
      <c r="J1193" s="41"/>
      <c r="K1193" s="41"/>
      <c r="L1193" s="45"/>
      <c r="M1193" s="221"/>
      <c r="N1193" s="222"/>
      <c r="O1193" s="85"/>
      <c r="P1193" s="85"/>
      <c r="Q1193" s="85"/>
      <c r="R1193" s="85"/>
      <c r="S1193" s="85"/>
      <c r="T1193" s="86"/>
      <c r="U1193" s="39"/>
      <c r="V1193" s="39"/>
      <c r="W1193" s="39"/>
      <c r="X1193" s="39"/>
      <c r="Y1193" s="39"/>
      <c r="Z1193" s="39"/>
      <c r="AA1193" s="39"/>
      <c r="AB1193" s="39"/>
      <c r="AC1193" s="39"/>
      <c r="AD1193" s="39"/>
      <c r="AE1193" s="39"/>
      <c r="AT1193" s="18" t="s">
        <v>152</v>
      </c>
      <c r="AU1193" s="18" t="s">
        <v>83</v>
      </c>
    </row>
    <row r="1194" s="2" customFormat="1">
      <c r="A1194" s="39"/>
      <c r="B1194" s="40"/>
      <c r="C1194" s="41"/>
      <c r="D1194" s="223" t="s">
        <v>154</v>
      </c>
      <c r="E1194" s="41"/>
      <c r="F1194" s="224" t="s">
        <v>1218</v>
      </c>
      <c r="G1194" s="41"/>
      <c r="H1194" s="41"/>
      <c r="I1194" s="220"/>
      <c r="J1194" s="41"/>
      <c r="K1194" s="41"/>
      <c r="L1194" s="45"/>
      <c r="M1194" s="221"/>
      <c r="N1194" s="222"/>
      <c r="O1194" s="85"/>
      <c r="P1194" s="85"/>
      <c r="Q1194" s="85"/>
      <c r="R1194" s="85"/>
      <c r="S1194" s="85"/>
      <c r="T1194" s="86"/>
      <c r="U1194" s="39"/>
      <c r="V1194" s="39"/>
      <c r="W1194" s="39"/>
      <c r="X1194" s="39"/>
      <c r="Y1194" s="39"/>
      <c r="Z1194" s="39"/>
      <c r="AA1194" s="39"/>
      <c r="AB1194" s="39"/>
      <c r="AC1194" s="39"/>
      <c r="AD1194" s="39"/>
      <c r="AE1194" s="39"/>
      <c r="AT1194" s="18" t="s">
        <v>154</v>
      </c>
      <c r="AU1194" s="18" t="s">
        <v>83</v>
      </c>
    </row>
    <row r="1195" s="13" customFormat="1">
      <c r="A1195" s="13"/>
      <c r="B1195" s="225"/>
      <c r="C1195" s="226"/>
      <c r="D1195" s="218" t="s">
        <v>156</v>
      </c>
      <c r="E1195" s="227" t="s">
        <v>19</v>
      </c>
      <c r="F1195" s="228" t="s">
        <v>1219</v>
      </c>
      <c r="G1195" s="226"/>
      <c r="H1195" s="227" t="s">
        <v>19</v>
      </c>
      <c r="I1195" s="229"/>
      <c r="J1195" s="226"/>
      <c r="K1195" s="226"/>
      <c r="L1195" s="230"/>
      <c r="M1195" s="231"/>
      <c r="N1195" s="232"/>
      <c r="O1195" s="232"/>
      <c r="P1195" s="232"/>
      <c r="Q1195" s="232"/>
      <c r="R1195" s="232"/>
      <c r="S1195" s="232"/>
      <c r="T1195" s="233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34" t="s">
        <v>156</v>
      </c>
      <c r="AU1195" s="234" t="s">
        <v>83</v>
      </c>
      <c r="AV1195" s="13" t="s">
        <v>81</v>
      </c>
      <c r="AW1195" s="13" t="s">
        <v>35</v>
      </c>
      <c r="AX1195" s="13" t="s">
        <v>73</v>
      </c>
      <c r="AY1195" s="234" t="s">
        <v>143</v>
      </c>
    </row>
    <row r="1196" s="13" customFormat="1">
      <c r="A1196" s="13"/>
      <c r="B1196" s="225"/>
      <c r="C1196" s="226"/>
      <c r="D1196" s="218" t="s">
        <v>156</v>
      </c>
      <c r="E1196" s="227" t="s">
        <v>19</v>
      </c>
      <c r="F1196" s="228" t="s">
        <v>1214</v>
      </c>
      <c r="G1196" s="226"/>
      <c r="H1196" s="227" t="s">
        <v>19</v>
      </c>
      <c r="I1196" s="229"/>
      <c r="J1196" s="226"/>
      <c r="K1196" s="226"/>
      <c r="L1196" s="230"/>
      <c r="M1196" s="231"/>
      <c r="N1196" s="232"/>
      <c r="O1196" s="232"/>
      <c r="P1196" s="232"/>
      <c r="Q1196" s="232"/>
      <c r="R1196" s="232"/>
      <c r="S1196" s="232"/>
      <c r="T1196" s="233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34" t="s">
        <v>156</v>
      </c>
      <c r="AU1196" s="234" t="s">
        <v>83</v>
      </c>
      <c r="AV1196" s="13" t="s">
        <v>81</v>
      </c>
      <c r="AW1196" s="13" t="s">
        <v>35</v>
      </c>
      <c r="AX1196" s="13" t="s">
        <v>73</v>
      </c>
      <c r="AY1196" s="234" t="s">
        <v>143</v>
      </c>
    </row>
    <row r="1197" s="14" customFormat="1">
      <c r="A1197" s="14"/>
      <c r="B1197" s="235"/>
      <c r="C1197" s="236"/>
      <c r="D1197" s="218" t="s">
        <v>156</v>
      </c>
      <c r="E1197" s="237" t="s">
        <v>19</v>
      </c>
      <c r="F1197" s="238" t="s">
        <v>81</v>
      </c>
      <c r="G1197" s="236"/>
      <c r="H1197" s="239">
        <v>1</v>
      </c>
      <c r="I1197" s="240"/>
      <c r="J1197" s="236"/>
      <c r="K1197" s="236"/>
      <c r="L1197" s="241"/>
      <c r="M1197" s="242"/>
      <c r="N1197" s="243"/>
      <c r="O1197" s="243"/>
      <c r="P1197" s="243"/>
      <c r="Q1197" s="243"/>
      <c r="R1197" s="243"/>
      <c r="S1197" s="243"/>
      <c r="T1197" s="244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45" t="s">
        <v>156</v>
      </c>
      <c r="AU1197" s="245" t="s">
        <v>83</v>
      </c>
      <c r="AV1197" s="14" t="s">
        <v>83</v>
      </c>
      <c r="AW1197" s="14" t="s">
        <v>35</v>
      </c>
      <c r="AX1197" s="14" t="s">
        <v>81</v>
      </c>
      <c r="AY1197" s="245" t="s">
        <v>143</v>
      </c>
    </row>
    <row r="1198" s="2" customFormat="1" ht="16.5" customHeight="1">
      <c r="A1198" s="39"/>
      <c r="B1198" s="40"/>
      <c r="C1198" s="205" t="s">
        <v>1220</v>
      </c>
      <c r="D1198" s="205" t="s">
        <v>145</v>
      </c>
      <c r="E1198" s="206" t="s">
        <v>1221</v>
      </c>
      <c r="F1198" s="207" t="s">
        <v>1222</v>
      </c>
      <c r="G1198" s="208" t="s">
        <v>1185</v>
      </c>
      <c r="H1198" s="209">
        <v>1</v>
      </c>
      <c r="I1198" s="210"/>
      <c r="J1198" s="211">
        <f>ROUND(I1198*H1198,2)</f>
        <v>0</v>
      </c>
      <c r="K1198" s="207" t="s">
        <v>149</v>
      </c>
      <c r="L1198" s="45"/>
      <c r="M1198" s="212" t="s">
        <v>19</v>
      </c>
      <c r="N1198" s="213" t="s">
        <v>44</v>
      </c>
      <c r="O1198" s="85"/>
      <c r="P1198" s="214">
        <f>O1198*H1198</f>
        <v>0</v>
      </c>
      <c r="Q1198" s="214">
        <v>0</v>
      </c>
      <c r="R1198" s="214">
        <f>Q1198*H1198</f>
        <v>0</v>
      </c>
      <c r="S1198" s="214">
        <v>0</v>
      </c>
      <c r="T1198" s="215">
        <f>S1198*H1198</f>
        <v>0</v>
      </c>
      <c r="U1198" s="39"/>
      <c r="V1198" s="39"/>
      <c r="W1198" s="39"/>
      <c r="X1198" s="39"/>
      <c r="Y1198" s="39"/>
      <c r="Z1198" s="39"/>
      <c r="AA1198" s="39"/>
      <c r="AB1198" s="39"/>
      <c r="AC1198" s="39"/>
      <c r="AD1198" s="39"/>
      <c r="AE1198" s="39"/>
      <c r="AR1198" s="216" t="s">
        <v>1178</v>
      </c>
      <c r="AT1198" s="216" t="s">
        <v>145</v>
      </c>
      <c r="AU1198" s="216" t="s">
        <v>83</v>
      </c>
      <c r="AY1198" s="18" t="s">
        <v>143</v>
      </c>
      <c r="BE1198" s="217">
        <f>IF(N1198="základní",J1198,0)</f>
        <v>0</v>
      </c>
      <c r="BF1198" s="217">
        <f>IF(N1198="snížená",J1198,0)</f>
        <v>0</v>
      </c>
      <c r="BG1198" s="217">
        <f>IF(N1198="zákl. přenesená",J1198,0)</f>
        <v>0</v>
      </c>
      <c r="BH1198" s="217">
        <f>IF(N1198="sníž. přenesená",J1198,0)</f>
        <v>0</v>
      </c>
      <c r="BI1198" s="217">
        <f>IF(N1198="nulová",J1198,0)</f>
        <v>0</v>
      </c>
      <c r="BJ1198" s="18" t="s">
        <v>81</v>
      </c>
      <c r="BK1198" s="217">
        <f>ROUND(I1198*H1198,2)</f>
        <v>0</v>
      </c>
      <c r="BL1198" s="18" t="s">
        <v>1178</v>
      </c>
      <c r="BM1198" s="216" t="s">
        <v>1223</v>
      </c>
    </row>
    <row r="1199" s="2" customFormat="1">
      <c r="A1199" s="39"/>
      <c r="B1199" s="40"/>
      <c r="C1199" s="41"/>
      <c r="D1199" s="218" t="s">
        <v>152</v>
      </c>
      <c r="E1199" s="41"/>
      <c r="F1199" s="219" t="s">
        <v>1222</v>
      </c>
      <c r="G1199" s="41"/>
      <c r="H1199" s="41"/>
      <c r="I1199" s="220"/>
      <c r="J1199" s="41"/>
      <c r="K1199" s="41"/>
      <c r="L1199" s="45"/>
      <c r="M1199" s="221"/>
      <c r="N1199" s="222"/>
      <c r="O1199" s="85"/>
      <c r="P1199" s="85"/>
      <c r="Q1199" s="85"/>
      <c r="R1199" s="85"/>
      <c r="S1199" s="85"/>
      <c r="T1199" s="86"/>
      <c r="U1199" s="39"/>
      <c r="V1199" s="39"/>
      <c r="W1199" s="39"/>
      <c r="X1199" s="39"/>
      <c r="Y1199" s="39"/>
      <c r="Z1199" s="39"/>
      <c r="AA1199" s="39"/>
      <c r="AB1199" s="39"/>
      <c r="AC1199" s="39"/>
      <c r="AD1199" s="39"/>
      <c r="AE1199" s="39"/>
      <c r="AT1199" s="18" t="s">
        <v>152</v>
      </c>
      <c r="AU1199" s="18" t="s">
        <v>83</v>
      </c>
    </row>
    <row r="1200" s="2" customFormat="1">
      <c r="A1200" s="39"/>
      <c r="B1200" s="40"/>
      <c r="C1200" s="41"/>
      <c r="D1200" s="223" t="s">
        <v>154</v>
      </c>
      <c r="E1200" s="41"/>
      <c r="F1200" s="224" t="s">
        <v>1224</v>
      </c>
      <c r="G1200" s="41"/>
      <c r="H1200" s="41"/>
      <c r="I1200" s="220"/>
      <c r="J1200" s="41"/>
      <c r="K1200" s="41"/>
      <c r="L1200" s="45"/>
      <c r="M1200" s="221"/>
      <c r="N1200" s="222"/>
      <c r="O1200" s="85"/>
      <c r="P1200" s="85"/>
      <c r="Q1200" s="85"/>
      <c r="R1200" s="85"/>
      <c r="S1200" s="85"/>
      <c r="T1200" s="86"/>
      <c r="U1200" s="39"/>
      <c r="V1200" s="39"/>
      <c r="W1200" s="39"/>
      <c r="X1200" s="39"/>
      <c r="Y1200" s="39"/>
      <c r="Z1200" s="39"/>
      <c r="AA1200" s="39"/>
      <c r="AB1200" s="39"/>
      <c r="AC1200" s="39"/>
      <c r="AD1200" s="39"/>
      <c r="AE1200" s="39"/>
      <c r="AT1200" s="18" t="s">
        <v>154</v>
      </c>
      <c r="AU1200" s="18" t="s">
        <v>83</v>
      </c>
    </row>
    <row r="1201" s="13" customFormat="1">
      <c r="A1201" s="13"/>
      <c r="B1201" s="225"/>
      <c r="C1201" s="226"/>
      <c r="D1201" s="218" t="s">
        <v>156</v>
      </c>
      <c r="E1201" s="227" t="s">
        <v>19</v>
      </c>
      <c r="F1201" s="228" t="s">
        <v>1225</v>
      </c>
      <c r="G1201" s="226"/>
      <c r="H1201" s="227" t="s">
        <v>19</v>
      </c>
      <c r="I1201" s="229"/>
      <c r="J1201" s="226"/>
      <c r="K1201" s="226"/>
      <c r="L1201" s="230"/>
      <c r="M1201" s="231"/>
      <c r="N1201" s="232"/>
      <c r="O1201" s="232"/>
      <c r="P1201" s="232"/>
      <c r="Q1201" s="232"/>
      <c r="R1201" s="232"/>
      <c r="S1201" s="232"/>
      <c r="T1201" s="233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34" t="s">
        <v>156</v>
      </c>
      <c r="AU1201" s="234" t="s">
        <v>83</v>
      </c>
      <c r="AV1201" s="13" t="s">
        <v>81</v>
      </c>
      <c r="AW1201" s="13" t="s">
        <v>35</v>
      </c>
      <c r="AX1201" s="13" t="s">
        <v>73</v>
      </c>
      <c r="AY1201" s="234" t="s">
        <v>143</v>
      </c>
    </row>
    <row r="1202" s="14" customFormat="1">
      <c r="A1202" s="14"/>
      <c r="B1202" s="235"/>
      <c r="C1202" s="236"/>
      <c r="D1202" s="218" t="s">
        <v>156</v>
      </c>
      <c r="E1202" s="237" t="s">
        <v>19</v>
      </c>
      <c r="F1202" s="238" t="s">
        <v>81</v>
      </c>
      <c r="G1202" s="236"/>
      <c r="H1202" s="239">
        <v>1</v>
      </c>
      <c r="I1202" s="240"/>
      <c r="J1202" s="236"/>
      <c r="K1202" s="236"/>
      <c r="L1202" s="241"/>
      <c r="M1202" s="242"/>
      <c r="N1202" s="243"/>
      <c r="O1202" s="243"/>
      <c r="P1202" s="243"/>
      <c r="Q1202" s="243"/>
      <c r="R1202" s="243"/>
      <c r="S1202" s="243"/>
      <c r="T1202" s="244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45" t="s">
        <v>156</v>
      </c>
      <c r="AU1202" s="245" t="s">
        <v>83</v>
      </c>
      <c r="AV1202" s="14" t="s">
        <v>83</v>
      </c>
      <c r="AW1202" s="14" t="s">
        <v>35</v>
      </c>
      <c r="AX1202" s="14" t="s">
        <v>81</v>
      </c>
      <c r="AY1202" s="245" t="s">
        <v>143</v>
      </c>
    </row>
    <row r="1203" s="12" customFormat="1" ht="22.8" customHeight="1">
      <c r="A1203" s="12"/>
      <c r="B1203" s="189"/>
      <c r="C1203" s="190"/>
      <c r="D1203" s="191" t="s">
        <v>72</v>
      </c>
      <c r="E1203" s="203" t="s">
        <v>1226</v>
      </c>
      <c r="F1203" s="203" t="s">
        <v>1227</v>
      </c>
      <c r="G1203" s="190"/>
      <c r="H1203" s="190"/>
      <c r="I1203" s="193"/>
      <c r="J1203" s="204">
        <f>BK1203</f>
        <v>0</v>
      </c>
      <c r="K1203" s="190"/>
      <c r="L1203" s="195"/>
      <c r="M1203" s="196"/>
      <c r="N1203" s="197"/>
      <c r="O1203" s="197"/>
      <c r="P1203" s="198">
        <f>SUM(P1204:P1233)</f>
        <v>0</v>
      </c>
      <c r="Q1203" s="197"/>
      <c r="R1203" s="198">
        <f>SUM(R1204:R1233)</f>
        <v>0</v>
      </c>
      <c r="S1203" s="197"/>
      <c r="T1203" s="199">
        <f>SUM(T1204:T1233)</f>
        <v>0</v>
      </c>
      <c r="U1203" s="12"/>
      <c r="V1203" s="12"/>
      <c r="W1203" s="12"/>
      <c r="X1203" s="12"/>
      <c r="Y1203" s="12"/>
      <c r="Z1203" s="12"/>
      <c r="AA1203" s="12"/>
      <c r="AB1203" s="12"/>
      <c r="AC1203" s="12"/>
      <c r="AD1203" s="12"/>
      <c r="AE1203" s="12"/>
      <c r="AR1203" s="200" t="s">
        <v>191</v>
      </c>
      <c r="AT1203" s="201" t="s">
        <v>72</v>
      </c>
      <c r="AU1203" s="201" t="s">
        <v>81</v>
      </c>
      <c r="AY1203" s="200" t="s">
        <v>143</v>
      </c>
      <c r="BK1203" s="202">
        <f>SUM(BK1204:BK1233)</f>
        <v>0</v>
      </c>
    </row>
    <row r="1204" s="2" customFormat="1" ht="16.5" customHeight="1">
      <c r="A1204" s="39"/>
      <c r="B1204" s="40"/>
      <c r="C1204" s="205" t="s">
        <v>1228</v>
      </c>
      <c r="D1204" s="205" t="s">
        <v>145</v>
      </c>
      <c r="E1204" s="206" t="s">
        <v>1229</v>
      </c>
      <c r="F1204" s="207" t="s">
        <v>1230</v>
      </c>
      <c r="G1204" s="208" t="s">
        <v>1177</v>
      </c>
      <c r="H1204" s="209">
        <v>29</v>
      </c>
      <c r="I1204" s="210"/>
      <c r="J1204" s="211">
        <f>ROUND(I1204*H1204,2)</f>
        <v>0</v>
      </c>
      <c r="K1204" s="207" t="s">
        <v>149</v>
      </c>
      <c r="L1204" s="45"/>
      <c r="M1204" s="212" t="s">
        <v>19</v>
      </c>
      <c r="N1204" s="213" t="s">
        <v>44</v>
      </c>
      <c r="O1204" s="85"/>
      <c r="P1204" s="214">
        <f>O1204*H1204</f>
        <v>0</v>
      </c>
      <c r="Q1204" s="214">
        <v>0</v>
      </c>
      <c r="R1204" s="214">
        <f>Q1204*H1204</f>
        <v>0</v>
      </c>
      <c r="S1204" s="214">
        <v>0</v>
      </c>
      <c r="T1204" s="215">
        <f>S1204*H1204</f>
        <v>0</v>
      </c>
      <c r="U1204" s="39"/>
      <c r="V1204" s="39"/>
      <c r="W1204" s="39"/>
      <c r="X1204" s="39"/>
      <c r="Y1204" s="39"/>
      <c r="Z1204" s="39"/>
      <c r="AA1204" s="39"/>
      <c r="AB1204" s="39"/>
      <c r="AC1204" s="39"/>
      <c r="AD1204" s="39"/>
      <c r="AE1204" s="39"/>
      <c r="AR1204" s="216" t="s">
        <v>1178</v>
      </c>
      <c r="AT1204" s="216" t="s">
        <v>145</v>
      </c>
      <c r="AU1204" s="216" t="s">
        <v>83</v>
      </c>
      <c r="AY1204" s="18" t="s">
        <v>143</v>
      </c>
      <c r="BE1204" s="217">
        <f>IF(N1204="základní",J1204,0)</f>
        <v>0</v>
      </c>
      <c r="BF1204" s="217">
        <f>IF(N1204="snížená",J1204,0)</f>
        <v>0</v>
      </c>
      <c r="BG1204" s="217">
        <f>IF(N1204="zákl. přenesená",J1204,0)</f>
        <v>0</v>
      </c>
      <c r="BH1204" s="217">
        <f>IF(N1204="sníž. přenesená",J1204,0)</f>
        <v>0</v>
      </c>
      <c r="BI1204" s="217">
        <f>IF(N1204="nulová",J1204,0)</f>
        <v>0</v>
      </c>
      <c r="BJ1204" s="18" t="s">
        <v>81</v>
      </c>
      <c r="BK1204" s="217">
        <f>ROUND(I1204*H1204,2)</f>
        <v>0</v>
      </c>
      <c r="BL1204" s="18" t="s">
        <v>1178</v>
      </c>
      <c r="BM1204" s="216" t="s">
        <v>1231</v>
      </c>
    </row>
    <row r="1205" s="2" customFormat="1">
      <c r="A1205" s="39"/>
      <c r="B1205" s="40"/>
      <c r="C1205" s="41"/>
      <c r="D1205" s="218" t="s">
        <v>152</v>
      </c>
      <c r="E1205" s="41"/>
      <c r="F1205" s="219" t="s">
        <v>1230</v>
      </c>
      <c r="G1205" s="41"/>
      <c r="H1205" s="41"/>
      <c r="I1205" s="220"/>
      <c r="J1205" s="41"/>
      <c r="K1205" s="41"/>
      <c r="L1205" s="45"/>
      <c r="M1205" s="221"/>
      <c r="N1205" s="222"/>
      <c r="O1205" s="85"/>
      <c r="P1205" s="85"/>
      <c r="Q1205" s="85"/>
      <c r="R1205" s="85"/>
      <c r="S1205" s="85"/>
      <c r="T1205" s="86"/>
      <c r="U1205" s="39"/>
      <c r="V1205" s="39"/>
      <c r="W1205" s="39"/>
      <c r="X1205" s="39"/>
      <c r="Y1205" s="39"/>
      <c r="Z1205" s="39"/>
      <c r="AA1205" s="39"/>
      <c r="AB1205" s="39"/>
      <c r="AC1205" s="39"/>
      <c r="AD1205" s="39"/>
      <c r="AE1205" s="39"/>
      <c r="AT1205" s="18" t="s">
        <v>152</v>
      </c>
      <c r="AU1205" s="18" t="s">
        <v>83</v>
      </c>
    </row>
    <row r="1206" s="2" customFormat="1">
      <c r="A1206" s="39"/>
      <c r="B1206" s="40"/>
      <c r="C1206" s="41"/>
      <c r="D1206" s="223" t="s">
        <v>154</v>
      </c>
      <c r="E1206" s="41"/>
      <c r="F1206" s="224" t="s">
        <v>1232</v>
      </c>
      <c r="G1206" s="41"/>
      <c r="H1206" s="41"/>
      <c r="I1206" s="220"/>
      <c r="J1206" s="41"/>
      <c r="K1206" s="41"/>
      <c r="L1206" s="45"/>
      <c r="M1206" s="221"/>
      <c r="N1206" s="222"/>
      <c r="O1206" s="85"/>
      <c r="P1206" s="85"/>
      <c r="Q1206" s="85"/>
      <c r="R1206" s="85"/>
      <c r="S1206" s="85"/>
      <c r="T1206" s="86"/>
      <c r="U1206" s="39"/>
      <c r="V1206" s="39"/>
      <c r="W1206" s="39"/>
      <c r="X1206" s="39"/>
      <c r="Y1206" s="39"/>
      <c r="Z1206" s="39"/>
      <c r="AA1206" s="39"/>
      <c r="AB1206" s="39"/>
      <c r="AC1206" s="39"/>
      <c r="AD1206" s="39"/>
      <c r="AE1206" s="39"/>
      <c r="AT1206" s="18" t="s">
        <v>154</v>
      </c>
      <c r="AU1206" s="18" t="s">
        <v>83</v>
      </c>
    </row>
    <row r="1207" s="13" customFormat="1">
      <c r="A1207" s="13"/>
      <c r="B1207" s="225"/>
      <c r="C1207" s="226"/>
      <c r="D1207" s="218" t="s">
        <v>156</v>
      </c>
      <c r="E1207" s="227" t="s">
        <v>19</v>
      </c>
      <c r="F1207" s="228" t="s">
        <v>1233</v>
      </c>
      <c r="G1207" s="226"/>
      <c r="H1207" s="227" t="s">
        <v>19</v>
      </c>
      <c r="I1207" s="229"/>
      <c r="J1207" s="226"/>
      <c r="K1207" s="226"/>
      <c r="L1207" s="230"/>
      <c r="M1207" s="231"/>
      <c r="N1207" s="232"/>
      <c r="O1207" s="232"/>
      <c r="P1207" s="232"/>
      <c r="Q1207" s="232"/>
      <c r="R1207" s="232"/>
      <c r="S1207" s="232"/>
      <c r="T1207" s="233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34" t="s">
        <v>156</v>
      </c>
      <c r="AU1207" s="234" t="s">
        <v>83</v>
      </c>
      <c r="AV1207" s="13" t="s">
        <v>81</v>
      </c>
      <c r="AW1207" s="13" t="s">
        <v>35</v>
      </c>
      <c r="AX1207" s="13" t="s">
        <v>73</v>
      </c>
      <c r="AY1207" s="234" t="s">
        <v>143</v>
      </c>
    </row>
    <row r="1208" s="14" customFormat="1">
      <c r="A1208" s="14"/>
      <c r="B1208" s="235"/>
      <c r="C1208" s="236"/>
      <c r="D1208" s="218" t="s">
        <v>156</v>
      </c>
      <c r="E1208" s="237" t="s">
        <v>19</v>
      </c>
      <c r="F1208" s="238" t="s">
        <v>265</v>
      </c>
      <c r="G1208" s="236"/>
      <c r="H1208" s="239">
        <v>17</v>
      </c>
      <c r="I1208" s="240"/>
      <c r="J1208" s="236"/>
      <c r="K1208" s="236"/>
      <c r="L1208" s="241"/>
      <c r="M1208" s="242"/>
      <c r="N1208" s="243"/>
      <c r="O1208" s="243"/>
      <c r="P1208" s="243"/>
      <c r="Q1208" s="243"/>
      <c r="R1208" s="243"/>
      <c r="S1208" s="243"/>
      <c r="T1208" s="244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45" t="s">
        <v>156</v>
      </c>
      <c r="AU1208" s="245" t="s">
        <v>83</v>
      </c>
      <c r="AV1208" s="14" t="s">
        <v>83</v>
      </c>
      <c r="AW1208" s="14" t="s">
        <v>35</v>
      </c>
      <c r="AX1208" s="14" t="s">
        <v>73</v>
      </c>
      <c r="AY1208" s="245" t="s">
        <v>143</v>
      </c>
    </row>
    <row r="1209" s="13" customFormat="1">
      <c r="A1209" s="13"/>
      <c r="B1209" s="225"/>
      <c r="C1209" s="226"/>
      <c r="D1209" s="218" t="s">
        <v>156</v>
      </c>
      <c r="E1209" s="227" t="s">
        <v>19</v>
      </c>
      <c r="F1209" s="228" t="s">
        <v>1234</v>
      </c>
      <c r="G1209" s="226"/>
      <c r="H1209" s="227" t="s">
        <v>19</v>
      </c>
      <c r="I1209" s="229"/>
      <c r="J1209" s="226"/>
      <c r="K1209" s="226"/>
      <c r="L1209" s="230"/>
      <c r="M1209" s="231"/>
      <c r="N1209" s="232"/>
      <c r="O1209" s="232"/>
      <c r="P1209" s="232"/>
      <c r="Q1209" s="232"/>
      <c r="R1209" s="232"/>
      <c r="S1209" s="232"/>
      <c r="T1209" s="233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34" t="s">
        <v>156</v>
      </c>
      <c r="AU1209" s="234" t="s">
        <v>83</v>
      </c>
      <c r="AV1209" s="13" t="s">
        <v>81</v>
      </c>
      <c r="AW1209" s="13" t="s">
        <v>35</v>
      </c>
      <c r="AX1209" s="13" t="s">
        <v>73</v>
      </c>
      <c r="AY1209" s="234" t="s">
        <v>143</v>
      </c>
    </row>
    <row r="1210" s="14" customFormat="1">
      <c r="A1210" s="14"/>
      <c r="B1210" s="235"/>
      <c r="C1210" s="236"/>
      <c r="D1210" s="218" t="s">
        <v>156</v>
      </c>
      <c r="E1210" s="237" t="s">
        <v>19</v>
      </c>
      <c r="F1210" s="238" t="s">
        <v>198</v>
      </c>
      <c r="G1210" s="236"/>
      <c r="H1210" s="239">
        <v>6</v>
      </c>
      <c r="I1210" s="240"/>
      <c r="J1210" s="236"/>
      <c r="K1210" s="236"/>
      <c r="L1210" s="241"/>
      <c r="M1210" s="242"/>
      <c r="N1210" s="243"/>
      <c r="O1210" s="243"/>
      <c r="P1210" s="243"/>
      <c r="Q1210" s="243"/>
      <c r="R1210" s="243"/>
      <c r="S1210" s="243"/>
      <c r="T1210" s="244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45" t="s">
        <v>156</v>
      </c>
      <c r="AU1210" s="245" t="s">
        <v>83</v>
      </c>
      <c r="AV1210" s="14" t="s">
        <v>83</v>
      </c>
      <c r="AW1210" s="14" t="s">
        <v>35</v>
      </c>
      <c r="AX1210" s="14" t="s">
        <v>73</v>
      </c>
      <c r="AY1210" s="245" t="s">
        <v>143</v>
      </c>
    </row>
    <row r="1211" s="13" customFormat="1">
      <c r="A1211" s="13"/>
      <c r="B1211" s="225"/>
      <c r="C1211" s="226"/>
      <c r="D1211" s="218" t="s">
        <v>156</v>
      </c>
      <c r="E1211" s="227" t="s">
        <v>19</v>
      </c>
      <c r="F1211" s="228" t="s">
        <v>1235</v>
      </c>
      <c r="G1211" s="226"/>
      <c r="H1211" s="227" t="s">
        <v>19</v>
      </c>
      <c r="I1211" s="229"/>
      <c r="J1211" s="226"/>
      <c r="K1211" s="226"/>
      <c r="L1211" s="230"/>
      <c r="M1211" s="231"/>
      <c r="N1211" s="232"/>
      <c r="O1211" s="232"/>
      <c r="P1211" s="232"/>
      <c r="Q1211" s="232"/>
      <c r="R1211" s="232"/>
      <c r="S1211" s="232"/>
      <c r="T1211" s="233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34" t="s">
        <v>156</v>
      </c>
      <c r="AU1211" s="234" t="s">
        <v>83</v>
      </c>
      <c r="AV1211" s="13" t="s">
        <v>81</v>
      </c>
      <c r="AW1211" s="13" t="s">
        <v>35</v>
      </c>
      <c r="AX1211" s="13" t="s">
        <v>73</v>
      </c>
      <c r="AY1211" s="234" t="s">
        <v>143</v>
      </c>
    </row>
    <row r="1212" s="14" customFormat="1">
      <c r="A1212" s="14"/>
      <c r="B1212" s="235"/>
      <c r="C1212" s="236"/>
      <c r="D1212" s="218" t="s">
        <v>156</v>
      </c>
      <c r="E1212" s="237" t="s">
        <v>19</v>
      </c>
      <c r="F1212" s="238" t="s">
        <v>198</v>
      </c>
      <c r="G1212" s="236"/>
      <c r="H1212" s="239">
        <v>6</v>
      </c>
      <c r="I1212" s="240"/>
      <c r="J1212" s="236"/>
      <c r="K1212" s="236"/>
      <c r="L1212" s="241"/>
      <c r="M1212" s="242"/>
      <c r="N1212" s="243"/>
      <c r="O1212" s="243"/>
      <c r="P1212" s="243"/>
      <c r="Q1212" s="243"/>
      <c r="R1212" s="243"/>
      <c r="S1212" s="243"/>
      <c r="T1212" s="244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45" t="s">
        <v>156</v>
      </c>
      <c r="AU1212" s="245" t="s">
        <v>83</v>
      </c>
      <c r="AV1212" s="14" t="s">
        <v>83</v>
      </c>
      <c r="AW1212" s="14" t="s">
        <v>35</v>
      </c>
      <c r="AX1212" s="14" t="s">
        <v>73</v>
      </c>
      <c r="AY1212" s="245" t="s">
        <v>143</v>
      </c>
    </row>
    <row r="1213" s="15" customFormat="1">
      <c r="A1213" s="15"/>
      <c r="B1213" s="246"/>
      <c r="C1213" s="247"/>
      <c r="D1213" s="218" t="s">
        <v>156</v>
      </c>
      <c r="E1213" s="248" t="s">
        <v>19</v>
      </c>
      <c r="F1213" s="249" t="s">
        <v>174</v>
      </c>
      <c r="G1213" s="247"/>
      <c r="H1213" s="250">
        <v>29</v>
      </c>
      <c r="I1213" s="251"/>
      <c r="J1213" s="247"/>
      <c r="K1213" s="247"/>
      <c r="L1213" s="252"/>
      <c r="M1213" s="253"/>
      <c r="N1213" s="254"/>
      <c r="O1213" s="254"/>
      <c r="P1213" s="254"/>
      <c r="Q1213" s="254"/>
      <c r="R1213" s="254"/>
      <c r="S1213" s="254"/>
      <c r="T1213" s="255"/>
      <c r="U1213" s="15"/>
      <c r="V1213" s="15"/>
      <c r="W1213" s="15"/>
      <c r="X1213" s="15"/>
      <c r="Y1213" s="15"/>
      <c r="Z1213" s="15"/>
      <c r="AA1213" s="15"/>
      <c r="AB1213" s="15"/>
      <c r="AC1213" s="15"/>
      <c r="AD1213" s="15"/>
      <c r="AE1213" s="15"/>
      <c r="AT1213" s="256" t="s">
        <v>156</v>
      </c>
      <c r="AU1213" s="256" t="s">
        <v>83</v>
      </c>
      <c r="AV1213" s="15" t="s">
        <v>150</v>
      </c>
      <c r="AW1213" s="15" t="s">
        <v>35</v>
      </c>
      <c r="AX1213" s="15" t="s">
        <v>81</v>
      </c>
      <c r="AY1213" s="256" t="s">
        <v>143</v>
      </c>
    </row>
    <row r="1214" s="2" customFormat="1" ht="16.5" customHeight="1">
      <c r="A1214" s="39"/>
      <c r="B1214" s="40"/>
      <c r="C1214" s="205" t="s">
        <v>1236</v>
      </c>
      <c r="D1214" s="205" t="s">
        <v>145</v>
      </c>
      <c r="E1214" s="206" t="s">
        <v>1237</v>
      </c>
      <c r="F1214" s="207" t="s">
        <v>1238</v>
      </c>
      <c r="G1214" s="208" t="s">
        <v>1177</v>
      </c>
      <c r="H1214" s="209">
        <v>8</v>
      </c>
      <c r="I1214" s="210"/>
      <c r="J1214" s="211">
        <f>ROUND(I1214*H1214,2)</f>
        <v>0</v>
      </c>
      <c r="K1214" s="207" t="s">
        <v>149</v>
      </c>
      <c r="L1214" s="45"/>
      <c r="M1214" s="212" t="s">
        <v>19</v>
      </c>
      <c r="N1214" s="213" t="s">
        <v>44</v>
      </c>
      <c r="O1214" s="85"/>
      <c r="P1214" s="214">
        <f>O1214*H1214</f>
        <v>0</v>
      </c>
      <c r="Q1214" s="214">
        <v>0</v>
      </c>
      <c r="R1214" s="214">
        <f>Q1214*H1214</f>
        <v>0</v>
      </c>
      <c r="S1214" s="214">
        <v>0</v>
      </c>
      <c r="T1214" s="215">
        <f>S1214*H1214</f>
        <v>0</v>
      </c>
      <c r="U1214" s="39"/>
      <c r="V1214" s="39"/>
      <c r="W1214" s="39"/>
      <c r="X1214" s="39"/>
      <c r="Y1214" s="39"/>
      <c r="Z1214" s="39"/>
      <c r="AA1214" s="39"/>
      <c r="AB1214" s="39"/>
      <c r="AC1214" s="39"/>
      <c r="AD1214" s="39"/>
      <c r="AE1214" s="39"/>
      <c r="AR1214" s="216" t="s">
        <v>1178</v>
      </c>
      <c r="AT1214" s="216" t="s">
        <v>145</v>
      </c>
      <c r="AU1214" s="216" t="s">
        <v>83</v>
      </c>
      <c r="AY1214" s="18" t="s">
        <v>143</v>
      </c>
      <c r="BE1214" s="217">
        <f>IF(N1214="základní",J1214,0)</f>
        <v>0</v>
      </c>
      <c r="BF1214" s="217">
        <f>IF(N1214="snížená",J1214,0)</f>
        <v>0</v>
      </c>
      <c r="BG1214" s="217">
        <f>IF(N1214="zákl. přenesená",J1214,0)</f>
        <v>0</v>
      </c>
      <c r="BH1214" s="217">
        <f>IF(N1214="sníž. přenesená",J1214,0)</f>
        <v>0</v>
      </c>
      <c r="BI1214" s="217">
        <f>IF(N1214="nulová",J1214,0)</f>
        <v>0</v>
      </c>
      <c r="BJ1214" s="18" t="s">
        <v>81</v>
      </c>
      <c r="BK1214" s="217">
        <f>ROUND(I1214*H1214,2)</f>
        <v>0</v>
      </c>
      <c r="BL1214" s="18" t="s">
        <v>1178</v>
      </c>
      <c r="BM1214" s="216" t="s">
        <v>1239</v>
      </c>
    </row>
    <row r="1215" s="2" customFormat="1">
      <c r="A1215" s="39"/>
      <c r="B1215" s="40"/>
      <c r="C1215" s="41"/>
      <c r="D1215" s="218" t="s">
        <v>152</v>
      </c>
      <c r="E1215" s="41"/>
      <c r="F1215" s="219" t="s">
        <v>1238</v>
      </c>
      <c r="G1215" s="41"/>
      <c r="H1215" s="41"/>
      <c r="I1215" s="220"/>
      <c r="J1215" s="41"/>
      <c r="K1215" s="41"/>
      <c r="L1215" s="45"/>
      <c r="M1215" s="221"/>
      <c r="N1215" s="222"/>
      <c r="O1215" s="85"/>
      <c r="P1215" s="85"/>
      <c r="Q1215" s="85"/>
      <c r="R1215" s="85"/>
      <c r="S1215" s="85"/>
      <c r="T1215" s="86"/>
      <c r="U1215" s="39"/>
      <c r="V1215" s="39"/>
      <c r="W1215" s="39"/>
      <c r="X1215" s="39"/>
      <c r="Y1215" s="39"/>
      <c r="Z1215" s="39"/>
      <c r="AA1215" s="39"/>
      <c r="AB1215" s="39"/>
      <c r="AC1215" s="39"/>
      <c r="AD1215" s="39"/>
      <c r="AE1215" s="39"/>
      <c r="AT1215" s="18" t="s">
        <v>152</v>
      </c>
      <c r="AU1215" s="18" t="s">
        <v>83</v>
      </c>
    </row>
    <row r="1216" s="2" customFormat="1">
      <c r="A1216" s="39"/>
      <c r="B1216" s="40"/>
      <c r="C1216" s="41"/>
      <c r="D1216" s="223" t="s">
        <v>154</v>
      </c>
      <c r="E1216" s="41"/>
      <c r="F1216" s="224" t="s">
        <v>1240</v>
      </c>
      <c r="G1216" s="41"/>
      <c r="H1216" s="41"/>
      <c r="I1216" s="220"/>
      <c r="J1216" s="41"/>
      <c r="K1216" s="41"/>
      <c r="L1216" s="45"/>
      <c r="M1216" s="221"/>
      <c r="N1216" s="222"/>
      <c r="O1216" s="85"/>
      <c r="P1216" s="85"/>
      <c r="Q1216" s="85"/>
      <c r="R1216" s="85"/>
      <c r="S1216" s="85"/>
      <c r="T1216" s="86"/>
      <c r="U1216" s="39"/>
      <c r="V1216" s="39"/>
      <c r="W1216" s="39"/>
      <c r="X1216" s="39"/>
      <c r="Y1216" s="39"/>
      <c r="Z1216" s="39"/>
      <c r="AA1216" s="39"/>
      <c r="AB1216" s="39"/>
      <c r="AC1216" s="39"/>
      <c r="AD1216" s="39"/>
      <c r="AE1216" s="39"/>
      <c r="AT1216" s="18" t="s">
        <v>154</v>
      </c>
      <c r="AU1216" s="18" t="s">
        <v>83</v>
      </c>
    </row>
    <row r="1217" s="13" customFormat="1">
      <c r="A1217" s="13"/>
      <c r="B1217" s="225"/>
      <c r="C1217" s="226"/>
      <c r="D1217" s="218" t="s">
        <v>156</v>
      </c>
      <c r="E1217" s="227" t="s">
        <v>19</v>
      </c>
      <c r="F1217" s="228" t="s">
        <v>1241</v>
      </c>
      <c r="G1217" s="226"/>
      <c r="H1217" s="227" t="s">
        <v>19</v>
      </c>
      <c r="I1217" s="229"/>
      <c r="J1217" s="226"/>
      <c r="K1217" s="226"/>
      <c r="L1217" s="230"/>
      <c r="M1217" s="231"/>
      <c r="N1217" s="232"/>
      <c r="O1217" s="232"/>
      <c r="P1217" s="232"/>
      <c r="Q1217" s="232"/>
      <c r="R1217" s="232"/>
      <c r="S1217" s="232"/>
      <c r="T1217" s="233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34" t="s">
        <v>156</v>
      </c>
      <c r="AU1217" s="234" t="s">
        <v>83</v>
      </c>
      <c r="AV1217" s="13" t="s">
        <v>81</v>
      </c>
      <c r="AW1217" s="13" t="s">
        <v>35</v>
      </c>
      <c r="AX1217" s="13" t="s">
        <v>73</v>
      </c>
      <c r="AY1217" s="234" t="s">
        <v>143</v>
      </c>
    </row>
    <row r="1218" s="14" customFormat="1">
      <c r="A1218" s="14"/>
      <c r="B1218" s="235"/>
      <c r="C1218" s="236"/>
      <c r="D1218" s="218" t="s">
        <v>156</v>
      </c>
      <c r="E1218" s="237" t="s">
        <v>19</v>
      </c>
      <c r="F1218" s="238" t="s">
        <v>210</v>
      </c>
      <c r="G1218" s="236"/>
      <c r="H1218" s="239">
        <v>8</v>
      </c>
      <c r="I1218" s="240"/>
      <c r="J1218" s="236"/>
      <c r="K1218" s="236"/>
      <c r="L1218" s="241"/>
      <c r="M1218" s="242"/>
      <c r="N1218" s="243"/>
      <c r="O1218" s="243"/>
      <c r="P1218" s="243"/>
      <c r="Q1218" s="243"/>
      <c r="R1218" s="243"/>
      <c r="S1218" s="243"/>
      <c r="T1218" s="244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45" t="s">
        <v>156</v>
      </c>
      <c r="AU1218" s="245" t="s">
        <v>83</v>
      </c>
      <c r="AV1218" s="14" t="s">
        <v>83</v>
      </c>
      <c r="AW1218" s="14" t="s">
        <v>35</v>
      </c>
      <c r="AX1218" s="14" t="s">
        <v>81</v>
      </c>
      <c r="AY1218" s="245" t="s">
        <v>143</v>
      </c>
    </row>
    <row r="1219" s="2" customFormat="1" ht="16.5" customHeight="1">
      <c r="A1219" s="39"/>
      <c r="B1219" s="40"/>
      <c r="C1219" s="205" t="s">
        <v>1242</v>
      </c>
      <c r="D1219" s="205" t="s">
        <v>145</v>
      </c>
      <c r="E1219" s="206" t="s">
        <v>1243</v>
      </c>
      <c r="F1219" s="207" t="s">
        <v>1244</v>
      </c>
      <c r="G1219" s="208" t="s">
        <v>1177</v>
      </c>
      <c r="H1219" s="209">
        <v>3</v>
      </c>
      <c r="I1219" s="210"/>
      <c r="J1219" s="211">
        <f>ROUND(I1219*H1219,2)</f>
        <v>0</v>
      </c>
      <c r="K1219" s="207" t="s">
        <v>149</v>
      </c>
      <c r="L1219" s="45"/>
      <c r="M1219" s="212" t="s">
        <v>19</v>
      </c>
      <c r="N1219" s="213" t="s">
        <v>44</v>
      </c>
      <c r="O1219" s="85"/>
      <c r="P1219" s="214">
        <f>O1219*H1219</f>
        <v>0</v>
      </c>
      <c r="Q1219" s="214">
        <v>0</v>
      </c>
      <c r="R1219" s="214">
        <f>Q1219*H1219</f>
        <v>0</v>
      </c>
      <c r="S1219" s="214">
        <v>0</v>
      </c>
      <c r="T1219" s="215">
        <f>S1219*H1219</f>
        <v>0</v>
      </c>
      <c r="U1219" s="39"/>
      <c r="V1219" s="39"/>
      <c r="W1219" s="39"/>
      <c r="X1219" s="39"/>
      <c r="Y1219" s="39"/>
      <c r="Z1219" s="39"/>
      <c r="AA1219" s="39"/>
      <c r="AB1219" s="39"/>
      <c r="AC1219" s="39"/>
      <c r="AD1219" s="39"/>
      <c r="AE1219" s="39"/>
      <c r="AR1219" s="216" t="s">
        <v>1178</v>
      </c>
      <c r="AT1219" s="216" t="s">
        <v>145</v>
      </c>
      <c r="AU1219" s="216" t="s">
        <v>83</v>
      </c>
      <c r="AY1219" s="18" t="s">
        <v>143</v>
      </c>
      <c r="BE1219" s="217">
        <f>IF(N1219="základní",J1219,0)</f>
        <v>0</v>
      </c>
      <c r="BF1219" s="217">
        <f>IF(N1219="snížená",J1219,0)</f>
        <v>0</v>
      </c>
      <c r="BG1219" s="217">
        <f>IF(N1219="zákl. přenesená",J1219,0)</f>
        <v>0</v>
      </c>
      <c r="BH1219" s="217">
        <f>IF(N1219="sníž. přenesená",J1219,0)</f>
        <v>0</v>
      </c>
      <c r="BI1219" s="217">
        <f>IF(N1219="nulová",J1219,0)</f>
        <v>0</v>
      </c>
      <c r="BJ1219" s="18" t="s">
        <v>81</v>
      </c>
      <c r="BK1219" s="217">
        <f>ROUND(I1219*H1219,2)</f>
        <v>0</v>
      </c>
      <c r="BL1219" s="18" t="s">
        <v>1178</v>
      </c>
      <c r="BM1219" s="216" t="s">
        <v>1245</v>
      </c>
    </row>
    <row r="1220" s="2" customFormat="1">
      <c r="A1220" s="39"/>
      <c r="B1220" s="40"/>
      <c r="C1220" s="41"/>
      <c r="D1220" s="218" t="s">
        <v>152</v>
      </c>
      <c r="E1220" s="41"/>
      <c r="F1220" s="219" t="s">
        <v>1244</v>
      </c>
      <c r="G1220" s="41"/>
      <c r="H1220" s="41"/>
      <c r="I1220" s="220"/>
      <c r="J1220" s="41"/>
      <c r="K1220" s="41"/>
      <c r="L1220" s="45"/>
      <c r="M1220" s="221"/>
      <c r="N1220" s="222"/>
      <c r="O1220" s="85"/>
      <c r="P1220" s="85"/>
      <c r="Q1220" s="85"/>
      <c r="R1220" s="85"/>
      <c r="S1220" s="85"/>
      <c r="T1220" s="86"/>
      <c r="U1220" s="39"/>
      <c r="V1220" s="39"/>
      <c r="W1220" s="39"/>
      <c r="X1220" s="39"/>
      <c r="Y1220" s="39"/>
      <c r="Z1220" s="39"/>
      <c r="AA1220" s="39"/>
      <c r="AB1220" s="39"/>
      <c r="AC1220" s="39"/>
      <c r="AD1220" s="39"/>
      <c r="AE1220" s="39"/>
      <c r="AT1220" s="18" t="s">
        <v>152</v>
      </c>
      <c r="AU1220" s="18" t="s">
        <v>83</v>
      </c>
    </row>
    <row r="1221" s="2" customFormat="1">
      <c r="A1221" s="39"/>
      <c r="B1221" s="40"/>
      <c r="C1221" s="41"/>
      <c r="D1221" s="223" t="s">
        <v>154</v>
      </c>
      <c r="E1221" s="41"/>
      <c r="F1221" s="224" t="s">
        <v>1246</v>
      </c>
      <c r="G1221" s="41"/>
      <c r="H1221" s="41"/>
      <c r="I1221" s="220"/>
      <c r="J1221" s="41"/>
      <c r="K1221" s="41"/>
      <c r="L1221" s="45"/>
      <c r="M1221" s="221"/>
      <c r="N1221" s="222"/>
      <c r="O1221" s="85"/>
      <c r="P1221" s="85"/>
      <c r="Q1221" s="85"/>
      <c r="R1221" s="85"/>
      <c r="S1221" s="85"/>
      <c r="T1221" s="86"/>
      <c r="U1221" s="39"/>
      <c r="V1221" s="39"/>
      <c r="W1221" s="39"/>
      <c r="X1221" s="39"/>
      <c r="Y1221" s="39"/>
      <c r="Z1221" s="39"/>
      <c r="AA1221" s="39"/>
      <c r="AB1221" s="39"/>
      <c r="AC1221" s="39"/>
      <c r="AD1221" s="39"/>
      <c r="AE1221" s="39"/>
      <c r="AT1221" s="18" t="s">
        <v>154</v>
      </c>
      <c r="AU1221" s="18" t="s">
        <v>83</v>
      </c>
    </row>
    <row r="1222" s="13" customFormat="1">
      <c r="A1222" s="13"/>
      <c r="B1222" s="225"/>
      <c r="C1222" s="226"/>
      <c r="D1222" s="218" t="s">
        <v>156</v>
      </c>
      <c r="E1222" s="227" t="s">
        <v>19</v>
      </c>
      <c r="F1222" s="228" t="s">
        <v>1247</v>
      </c>
      <c r="G1222" s="226"/>
      <c r="H1222" s="227" t="s">
        <v>19</v>
      </c>
      <c r="I1222" s="229"/>
      <c r="J1222" s="226"/>
      <c r="K1222" s="226"/>
      <c r="L1222" s="230"/>
      <c r="M1222" s="231"/>
      <c r="N1222" s="232"/>
      <c r="O1222" s="232"/>
      <c r="P1222" s="232"/>
      <c r="Q1222" s="232"/>
      <c r="R1222" s="232"/>
      <c r="S1222" s="232"/>
      <c r="T1222" s="233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34" t="s">
        <v>156</v>
      </c>
      <c r="AU1222" s="234" t="s">
        <v>83</v>
      </c>
      <c r="AV1222" s="13" t="s">
        <v>81</v>
      </c>
      <c r="AW1222" s="13" t="s">
        <v>35</v>
      </c>
      <c r="AX1222" s="13" t="s">
        <v>73</v>
      </c>
      <c r="AY1222" s="234" t="s">
        <v>143</v>
      </c>
    </row>
    <row r="1223" s="14" customFormat="1">
      <c r="A1223" s="14"/>
      <c r="B1223" s="235"/>
      <c r="C1223" s="236"/>
      <c r="D1223" s="218" t="s">
        <v>156</v>
      </c>
      <c r="E1223" s="237" t="s">
        <v>19</v>
      </c>
      <c r="F1223" s="238" t="s">
        <v>175</v>
      </c>
      <c r="G1223" s="236"/>
      <c r="H1223" s="239">
        <v>3</v>
      </c>
      <c r="I1223" s="240"/>
      <c r="J1223" s="236"/>
      <c r="K1223" s="236"/>
      <c r="L1223" s="241"/>
      <c r="M1223" s="242"/>
      <c r="N1223" s="243"/>
      <c r="O1223" s="243"/>
      <c r="P1223" s="243"/>
      <c r="Q1223" s="243"/>
      <c r="R1223" s="243"/>
      <c r="S1223" s="243"/>
      <c r="T1223" s="244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45" t="s">
        <v>156</v>
      </c>
      <c r="AU1223" s="245" t="s">
        <v>83</v>
      </c>
      <c r="AV1223" s="14" t="s">
        <v>83</v>
      </c>
      <c r="AW1223" s="14" t="s">
        <v>35</v>
      </c>
      <c r="AX1223" s="14" t="s">
        <v>81</v>
      </c>
      <c r="AY1223" s="245" t="s">
        <v>143</v>
      </c>
    </row>
    <row r="1224" s="2" customFormat="1" ht="16.5" customHeight="1">
      <c r="A1224" s="39"/>
      <c r="B1224" s="40"/>
      <c r="C1224" s="205" t="s">
        <v>1248</v>
      </c>
      <c r="D1224" s="205" t="s">
        <v>145</v>
      </c>
      <c r="E1224" s="206" t="s">
        <v>1249</v>
      </c>
      <c r="F1224" s="207" t="s">
        <v>1250</v>
      </c>
      <c r="G1224" s="208" t="s">
        <v>1185</v>
      </c>
      <c r="H1224" s="209">
        <v>1</v>
      </c>
      <c r="I1224" s="210"/>
      <c r="J1224" s="211">
        <f>ROUND(I1224*H1224,2)</f>
        <v>0</v>
      </c>
      <c r="K1224" s="207" t="s">
        <v>149</v>
      </c>
      <c r="L1224" s="45"/>
      <c r="M1224" s="212" t="s">
        <v>19</v>
      </c>
      <c r="N1224" s="213" t="s">
        <v>44</v>
      </c>
      <c r="O1224" s="85"/>
      <c r="P1224" s="214">
        <f>O1224*H1224</f>
        <v>0</v>
      </c>
      <c r="Q1224" s="214">
        <v>0</v>
      </c>
      <c r="R1224" s="214">
        <f>Q1224*H1224</f>
        <v>0</v>
      </c>
      <c r="S1224" s="214">
        <v>0</v>
      </c>
      <c r="T1224" s="215">
        <f>S1224*H1224</f>
        <v>0</v>
      </c>
      <c r="U1224" s="39"/>
      <c r="V1224" s="39"/>
      <c r="W1224" s="39"/>
      <c r="X1224" s="39"/>
      <c r="Y1224" s="39"/>
      <c r="Z1224" s="39"/>
      <c r="AA1224" s="39"/>
      <c r="AB1224" s="39"/>
      <c r="AC1224" s="39"/>
      <c r="AD1224" s="39"/>
      <c r="AE1224" s="39"/>
      <c r="AR1224" s="216" t="s">
        <v>1178</v>
      </c>
      <c r="AT1224" s="216" t="s">
        <v>145</v>
      </c>
      <c r="AU1224" s="216" t="s">
        <v>83</v>
      </c>
      <c r="AY1224" s="18" t="s">
        <v>143</v>
      </c>
      <c r="BE1224" s="217">
        <f>IF(N1224="základní",J1224,0)</f>
        <v>0</v>
      </c>
      <c r="BF1224" s="217">
        <f>IF(N1224="snížená",J1224,0)</f>
        <v>0</v>
      </c>
      <c r="BG1224" s="217">
        <f>IF(N1224="zákl. přenesená",J1224,0)</f>
        <v>0</v>
      </c>
      <c r="BH1224" s="217">
        <f>IF(N1224="sníž. přenesená",J1224,0)</f>
        <v>0</v>
      </c>
      <c r="BI1224" s="217">
        <f>IF(N1224="nulová",J1224,0)</f>
        <v>0</v>
      </c>
      <c r="BJ1224" s="18" t="s">
        <v>81</v>
      </c>
      <c r="BK1224" s="217">
        <f>ROUND(I1224*H1224,2)</f>
        <v>0</v>
      </c>
      <c r="BL1224" s="18" t="s">
        <v>1178</v>
      </c>
      <c r="BM1224" s="216" t="s">
        <v>1251</v>
      </c>
    </row>
    <row r="1225" s="2" customFormat="1">
      <c r="A1225" s="39"/>
      <c r="B1225" s="40"/>
      <c r="C1225" s="41"/>
      <c r="D1225" s="218" t="s">
        <v>152</v>
      </c>
      <c r="E1225" s="41"/>
      <c r="F1225" s="219" t="s">
        <v>1250</v>
      </c>
      <c r="G1225" s="41"/>
      <c r="H1225" s="41"/>
      <c r="I1225" s="220"/>
      <c r="J1225" s="41"/>
      <c r="K1225" s="41"/>
      <c r="L1225" s="45"/>
      <c r="M1225" s="221"/>
      <c r="N1225" s="222"/>
      <c r="O1225" s="85"/>
      <c r="P1225" s="85"/>
      <c r="Q1225" s="85"/>
      <c r="R1225" s="85"/>
      <c r="S1225" s="85"/>
      <c r="T1225" s="86"/>
      <c r="U1225" s="39"/>
      <c r="V1225" s="39"/>
      <c r="W1225" s="39"/>
      <c r="X1225" s="39"/>
      <c r="Y1225" s="39"/>
      <c r="Z1225" s="39"/>
      <c r="AA1225" s="39"/>
      <c r="AB1225" s="39"/>
      <c r="AC1225" s="39"/>
      <c r="AD1225" s="39"/>
      <c r="AE1225" s="39"/>
      <c r="AT1225" s="18" t="s">
        <v>152</v>
      </c>
      <c r="AU1225" s="18" t="s">
        <v>83</v>
      </c>
    </row>
    <row r="1226" s="2" customFormat="1">
      <c r="A1226" s="39"/>
      <c r="B1226" s="40"/>
      <c r="C1226" s="41"/>
      <c r="D1226" s="223" t="s">
        <v>154</v>
      </c>
      <c r="E1226" s="41"/>
      <c r="F1226" s="224" t="s">
        <v>1252</v>
      </c>
      <c r="G1226" s="41"/>
      <c r="H1226" s="41"/>
      <c r="I1226" s="220"/>
      <c r="J1226" s="41"/>
      <c r="K1226" s="41"/>
      <c r="L1226" s="45"/>
      <c r="M1226" s="221"/>
      <c r="N1226" s="222"/>
      <c r="O1226" s="85"/>
      <c r="P1226" s="85"/>
      <c r="Q1226" s="85"/>
      <c r="R1226" s="85"/>
      <c r="S1226" s="85"/>
      <c r="T1226" s="86"/>
      <c r="U1226" s="39"/>
      <c r="V1226" s="39"/>
      <c r="W1226" s="39"/>
      <c r="X1226" s="39"/>
      <c r="Y1226" s="39"/>
      <c r="Z1226" s="39"/>
      <c r="AA1226" s="39"/>
      <c r="AB1226" s="39"/>
      <c r="AC1226" s="39"/>
      <c r="AD1226" s="39"/>
      <c r="AE1226" s="39"/>
      <c r="AT1226" s="18" t="s">
        <v>154</v>
      </c>
      <c r="AU1226" s="18" t="s">
        <v>83</v>
      </c>
    </row>
    <row r="1227" s="13" customFormat="1">
      <c r="A1227" s="13"/>
      <c r="B1227" s="225"/>
      <c r="C1227" s="226"/>
      <c r="D1227" s="218" t="s">
        <v>156</v>
      </c>
      <c r="E1227" s="227" t="s">
        <v>19</v>
      </c>
      <c r="F1227" s="228" t="s">
        <v>1253</v>
      </c>
      <c r="G1227" s="226"/>
      <c r="H1227" s="227" t="s">
        <v>19</v>
      </c>
      <c r="I1227" s="229"/>
      <c r="J1227" s="226"/>
      <c r="K1227" s="226"/>
      <c r="L1227" s="230"/>
      <c r="M1227" s="231"/>
      <c r="N1227" s="232"/>
      <c r="O1227" s="232"/>
      <c r="P1227" s="232"/>
      <c r="Q1227" s="232"/>
      <c r="R1227" s="232"/>
      <c r="S1227" s="232"/>
      <c r="T1227" s="233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34" t="s">
        <v>156</v>
      </c>
      <c r="AU1227" s="234" t="s">
        <v>83</v>
      </c>
      <c r="AV1227" s="13" t="s">
        <v>81</v>
      </c>
      <c r="AW1227" s="13" t="s">
        <v>35</v>
      </c>
      <c r="AX1227" s="13" t="s">
        <v>73</v>
      </c>
      <c r="AY1227" s="234" t="s">
        <v>143</v>
      </c>
    </row>
    <row r="1228" s="14" customFormat="1">
      <c r="A1228" s="14"/>
      <c r="B1228" s="235"/>
      <c r="C1228" s="236"/>
      <c r="D1228" s="218" t="s">
        <v>156</v>
      </c>
      <c r="E1228" s="237" t="s">
        <v>19</v>
      </c>
      <c r="F1228" s="238" t="s">
        <v>81</v>
      </c>
      <c r="G1228" s="236"/>
      <c r="H1228" s="239">
        <v>1</v>
      </c>
      <c r="I1228" s="240"/>
      <c r="J1228" s="236"/>
      <c r="K1228" s="236"/>
      <c r="L1228" s="241"/>
      <c r="M1228" s="242"/>
      <c r="N1228" s="243"/>
      <c r="O1228" s="243"/>
      <c r="P1228" s="243"/>
      <c r="Q1228" s="243"/>
      <c r="R1228" s="243"/>
      <c r="S1228" s="243"/>
      <c r="T1228" s="244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45" t="s">
        <v>156</v>
      </c>
      <c r="AU1228" s="245" t="s">
        <v>83</v>
      </c>
      <c r="AV1228" s="14" t="s">
        <v>83</v>
      </c>
      <c r="AW1228" s="14" t="s">
        <v>35</v>
      </c>
      <c r="AX1228" s="14" t="s">
        <v>81</v>
      </c>
      <c r="AY1228" s="245" t="s">
        <v>143</v>
      </c>
    </row>
    <row r="1229" s="2" customFormat="1" ht="16.5" customHeight="1">
      <c r="A1229" s="39"/>
      <c r="B1229" s="40"/>
      <c r="C1229" s="205" t="s">
        <v>1254</v>
      </c>
      <c r="D1229" s="205" t="s">
        <v>145</v>
      </c>
      <c r="E1229" s="206" t="s">
        <v>1255</v>
      </c>
      <c r="F1229" s="207" t="s">
        <v>1256</v>
      </c>
      <c r="G1229" s="208" t="s">
        <v>1185</v>
      </c>
      <c r="H1229" s="209">
        <v>1</v>
      </c>
      <c r="I1229" s="210"/>
      <c r="J1229" s="211">
        <f>ROUND(I1229*H1229,2)</f>
        <v>0</v>
      </c>
      <c r="K1229" s="207" t="s">
        <v>149</v>
      </c>
      <c r="L1229" s="45"/>
      <c r="M1229" s="212" t="s">
        <v>19</v>
      </c>
      <c r="N1229" s="213" t="s">
        <v>44</v>
      </c>
      <c r="O1229" s="85"/>
      <c r="P1229" s="214">
        <f>O1229*H1229</f>
        <v>0</v>
      </c>
      <c r="Q1229" s="214">
        <v>0</v>
      </c>
      <c r="R1229" s="214">
        <f>Q1229*H1229</f>
        <v>0</v>
      </c>
      <c r="S1229" s="214">
        <v>0</v>
      </c>
      <c r="T1229" s="215">
        <f>S1229*H1229</f>
        <v>0</v>
      </c>
      <c r="U1229" s="39"/>
      <c r="V1229" s="39"/>
      <c r="W1229" s="39"/>
      <c r="X1229" s="39"/>
      <c r="Y1229" s="39"/>
      <c r="Z1229" s="39"/>
      <c r="AA1229" s="39"/>
      <c r="AB1229" s="39"/>
      <c r="AC1229" s="39"/>
      <c r="AD1229" s="39"/>
      <c r="AE1229" s="39"/>
      <c r="AR1229" s="216" t="s">
        <v>1178</v>
      </c>
      <c r="AT1229" s="216" t="s">
        <v>145</v>
      </c>
      <c r="AU1229" s="216" t="s">
        <v>83</v>
      </c>
      <c r="AY1229" s="18" t="s">
        <v>143</v>
      </c>
      <c r="BE1229" s="217">
        <f>IF(N1229="základní",J1229,0)</f>
        <v>0</v>
      </c>
      <c r="BF1229" s="217">
        <f>IF(N1229="snížená",J1229,0)</f>
        <v>0</v>
      </c>
      <c r="BG1229" s="217">
        <f>IF(N1229="zákl. přenesená",J1229,0)</f>
        <v>0</v>
      </c>
      <c r="BH1229" s="217">
        <f>IF(N1229="sníž. přenesená",J1229,0)</f>
        <v>0</v>
      </c>
      <c r="BI1229" s="217">
        <f>IF(N1229="nulová",J1229,0)</f>
        <v>0</v>
      </c>
      <c r="BJ1229" s="18" t="s">
        <v>81</v>
      </c>
      <c r="BK1229" s="217">
        <f>ROUND(I1229*H1229,2)</f>
        <v>0</v>
      </c>
      <c r="BL1229" s="18" t="s">
        <v>1178</v>
      </c>
      <c r="BM1229" s="216" t="s">
        <v>1257</v>
      </c>
    </row>
    <row r="1230" s="2" customFormat="1">
      <c r="A1230" s="39"/>
      <c r="B1230" s="40"/>
      <c r="C1230" s="41"/>
      <c r="D1230" s="218" t="s">
        <v>152</v>
      </c>
      <c r="E1230" s="41"/>
      <c r="F1230" s="219" t="s">
        <v>1256</v>
      </c>
      <c r="G1230" s="41"/>
      <c r="H1230" s="41"/>
      <c r="I1230" s="220"/>
      <c r="J1230" s="41"/>
      <c r="K1230" s="41"/>
      <c r="L1230" s="45"/>
      <c r="M1230" s="221"/>
      <c r="N1230" s="222"/>
      <c r="O1230" s="85"/>
      <c r="P1230" s="85"/>
      <c r="Q1230" s="85"/>
      <c r="R1230" s="85"/>
      <c r="S1230" s="85"/>
      <c r="T1230" s="86"/>
      <c r="U1230" s="39"/>
      <c r="V1230" s="39"/>
      <c r="W1230" s="39"/>
      <c r="X1230" s="39"/>
      <c r="Y1230" s="39"/>
      <c r="Z1230" s="39"/>
      <c r="AA1230" s="39"/>
      <c r="AB1230" s="39"/>
      <c r="AC1230" s="39"/>
      <c r="AD1230" s="39"/>
      <c r="AE1230" s="39"/>
      <c r="AT1230" s="18" t="s">
        <v>152</v>
      </c>
      <c r="AU1230" s="18" t="s">
        <v>83</v>
      </c>
    </row>
    <row r="1231" s="2" customFormat="1">
      <c r="A1231" s="39"/>
      <c r="B1231" s="40"/>
      <c r="C1231" s="41"/>
      <c r="D1231" s="223" t="s">
        <v>154</v>
      </c>
      <c r="E1231" s="41"/>
      <c r="F1231" s="224" t="s">
        <v>1258</v>
      </c>
      <c r="G1231" s="41"/>
      <c r="H1231" s="41"/>
      <c r="I1231" s="220"/>
      <c r="J1231" s="41"/>
      <c r="K1231" s="41"/>
      <c r="L1231" s="45"/>
      <c r="M1231" s="221"/>
      <c r="N1231" s="222"/>
      <c r="O1231" s="85"/>
      <c r="P1231" s="85"/>
      <c r="Q1231" s="85"/>
      <c r="R1231" s="85"/>
      <c r="S1231" s="85"/>
      <c r="T1231" s="86"/>
      <c r="U1231" s="39"/>
      <c r="V1231" s="39"/>
      <c r="W1231" s="39"/>
      <c r="X1231" s="39"/>
      <c r="Y1231" s="39"/>
      <c r="Z1231" s="39"/>
      <c r="AA1231" s="39"/>
      <c r="AB1231" s="39"/>
      <c r="AC1231" s="39"/>
      <c r="AD1231" s="39"/>
      <c r="AE1231" s="39"/>
      <c r="AT1231" s="18" t="s">
        <v>154</v>
      </c>
      <c r="AU1231" s="18" t="s">
        <v>83</v>
      </c>
    </row>
    <row r="1232" s="13" customFormat="1">
      <c r="A1232" s="13"/>
      <c r="B1232" s="225"/>
      <c r="C1232" s="226"/>
      <c r="D1232" s="218" t="s">
        <v>156</v>
      </c>
      <c r="E1232" s="227" t="s">
        <v>19</v>
      </c>
      <c r="F1232" s="228" t="s">
        <v>1259</v>
      </c>
      <c r="G1232" s="226"/>
      <c r="H1232" s="227" t="s">
        <v>19</v>
      </c>
      <c r="I1232" s="229"/>
      <c r="J1232" s="226"/>
      <c r="K1232" s="226"/>
      <c r="L1232" s="230"/>
      <c r="M1232" s="231"/>
      <c r="N1232" s="232"/>
      <c r="O1232" s="232"/>
      <c r="P1232" s="232"/>
      <c r="Q1232" s="232"/>
      <c r="R1232" s="232"/>
      <c r="S1232" s="232"/>
      <c r="T1232" s="233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34" t="s">
        <v>156</v>
      </c>
      <c r="AU1232" s="234" t="s">
        <v>83</v>
      </c>
      <c r="AV1232" s="13" t="s">
        <v>81</v>
      </c>
      <c r="AW1232" s="13" t="s">
        <v>35</v>
      </c>
      <c r="AX1232" s="13" t="s">
        <v>73</v>
      </c>
      <c r="AY1232" s="234" t="s">
        <v>143</v>
      </c>
    </row>
    <row r="1233" s="14" customFormat="1">
      <c r="A1233" s="14"/>
      <c r="B1233" s="235"/>
      <c r="C1233" s="236"/>
      <c r="D1233" s="218" t="s">
        <v>156</v>
      </c>
      <c r="E1233" s="237" t="s">
        <v>19</v>
      </c>
      <c r="F1233" s="238" t="s">
        <v>81</v>
      </c>
      <c r="G1233" s="236"/>
      <c r="H1233" s="239">
        <v>1</v>
      </c>
      <c r="I1233" s="240"/>
      <c r="J1233" s="236"/>
      <c r="K1233" s="236"/>
      <c r="L1233" s="241"/>
      <c r="M1233" s="242"/>
      <c r="N1233" s="243"/>
      <c r="O1233" s="243"/>
      <c r="P1233" s="243"/>
      <c r="Q1233" s="243"/>
      <c r="R1233" s="243"/>
      <c r="S1233" s="243"/>
      <c r="T1233" s="244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45" t="s">
        <v>156</v>
      </c>
      <c r="AU1233" s="245" t="s">
        <v>83</v>
      </c>
      <c r="AV1233" s="14" t="s">
        <v>83</v>
      </c>
      <c r="AW1233" s="14" t="s">
        <v>35</v>
      </c>
      <c r="AX1233" s="14" t="s">
        <v>81</v>
      </c>
      <c r="AY1233" s="245" t="s">
        <v>143</v>
      </c>
    </row>
    <row r="1234" s="12" customFormat="1" ht="22.8" customHeight="1">
      <c r="A1234" s="12"/>
      <c r="B1234" s="189"/>
      <c r="C1234" s="190"/>
      <c r="D1234" s="191" t="s">
        <v>72</v>
      </c>
      <c r="E1234" s="203" t="s">
        <v>1260</v>
      </c>
      <c r="F1234" s="203" t="s">
        <v>1261</v>
      </c>
      <c r="G1234" s="190"/>
      <c r="H1234" s="190"/>
      <c r="I1234" s="193"/>
      <c r="J1234" s="204">
        <f>BK1234</f>
        <v>0</v>
      </c>
      <c r="K1234" s="190"/>
      <c r="L1234" s="195"/>
      <c r="M1234" s="196"/>
      <c r="N1234" s="197"/>
      <c r="O1234" s="197"/>
      <c r="P1234" s="198">
        <f>SUM(P1235:P1242)</f>
        <v>0</v>
      </c>
      <c r="Q1234" s="197"/>
      <c r="R1234" s="198">
        <f>SUM(R1235:R1242)</f>
        <v>0</v>
      </c>
      <c r="S1234" s="197"/>
      <c r="T1234" s="199">
        <f>SUM(T1235:T1242)</f>
        <v>0</v>
      </c>
      <c r="U1234" s="12"/>
      <c r="V1234" s="12"/>
      <c r="W1234" s="12"/>
      <c r="X1234" s="12"/>
      <c r="Y1234" s="12"/>
      <c r="Z1234" s="12"/>
      <c r="AA1234" s="12"/>
      <c r="AB1234" s="12"/>
      <c r="AC1234" s="12"/>
      <c r="AD1234" s="12"/>
      <c r="AE1234" s="12"/>
      <c r="AR1234" s="200" t="s">
        <v>191</v>
      </c>
      <c r="AT1234" s="201" t="s">
        <v>72</v>
      </c>
      <c r="AU1234" s="201" t="s">
        <v>81</v>
      </c>
      <c r="AY1234" s="200" t="s">
        <v>143</v>
      </c>
      <c r="BK1234" s="202">
        <f>SUM(BK1235:BK1242)</f>
        <v>0</v>
      </c>
    </row>
    <row r="1235" s="2" customFormat="1" ht="16.5" customHeight="1">
      <c r="A1235" s="39"/>
      <c r="B1235" s="40"/>
      <c r="C1235" s="205" t="s">
        <v>482</v>
      </c>
      <c r="D1235" s="205" t="s">
        <v>145</v>
      </c>
      <c r="E1235" s="206" t="s">
        <v>1262</v>
      </c>
      <c r="F1235" s="207" t="s">
        <v>1263</v>
      </c>
      <c r="G1235" s="208" t="s">
        <v>1185</v>
      </c>
      <c r="H1235" s="209">
        <v>2</v>
      </c>
      <c r="I1235" s="210"/>
      <c r="J1235" s="211">
        <f>ROUND(I1235*H1235,2)</f>
        <v>0</v>
      </c>
      <c r="K1235" s="207" t="s">
        <v>149</v>
      </c>
      <c r="L1235" s="45"/>
      <c r="M1235" s="212" t="s">
        <v>19</v>
      </c>
      <c r="N1235" s="213" t="s">
        <v>44</v>
      </c>
      <c r="O1235" s="85"/>
      <c r="P1235" s="214">
        <f>O1235*H1235</f>
        <v>0</v>
      </c>
      <c r="Q1235" s="214">
        <v>0</v>
      </c>
      <c r="R1235" s="214">
        <f>Q1235*H1235</f>
        <v>0</v>
      </c>
      <c r="S1235" s="214">
        <v>0</v>
      </c>
      <c r="T1235" s="215">
        <f>S1235*H1235</f>
        <v>0</v>
      </c>
      <c r="U1235" s="39"/>
      <c r="V1235" s="39"/>
      <c r="W1235" s="39"/>
      <c r="X1235" s="39"/>
      <c r="Y1235" s="39"/>
      <c r="Z1235" s="39"/>
      <c r="AA1235" s="39"/>
      <c r="AB1235" s="39"/>
      <c r="AC1235" s="39"/>
      <c r="AD1235" s="39"/>
      <c r="AE1235" s="39"/>
      <c r="AR1235" s="216" t="s">
        <v>1178</v>
      </c>
      <c r="AT1235" s="216" t="s">
        <v>145</v>
      </c>
      <c r="AU1235" s="216" t="s">
        <v>83</v>
      </c>
      <c r="AY1235" s="18" t="s">
        <v>143</v>
      </c>
      <c r="BE1235" s="217">
        <f>IF(N1235="základní",J1235,0)</f>
        <v>0</v>
      </c>
      <c r="BF1235" s="217">
        <f>IF(N1235="snížená",J1235,0)</f>
        <v>0</v>
      </c>
      <c r="BG1235" s="217">
        <f>IF(N1235="zákl. přenesená",J1235,0)</f>
        <v>0</v>
      </c>
      <c r="BH1235" s="217">
        <f>IF(N1235="sníž. přenesená",J1235,0)</f>
        <v>0</v>
      </c>
      <c r="BI1235" s="217">
        <f>IF(N1235="nulová",J1235,0)</f>
        <v>0</v>
      </c>
      <c r="BJ1235" s="18" t="s">
        <v>81</v>
      </c>
      <c r="BK1235" s="217">
        <f>ROUND(I1235*H1235,2)</f>
        <v>0</v>
      </c>
      <c r="BL1235" s="18" t="s">
        <v>1178</v>
      </c>
      <c r="BM1235" s="216" t="s">
        <v>1264</v>
      </c>
    </row>
    <row r="1236" s="2" customFormat="1">
      <c r="A1236" s="39"/>
      <c r="B1236" s="40"/>
      <c r="C1236" s="41"/>
      <c r="D1236" s="218" t="s">
        <v>152</v>
      </c>
      <c r="E1236" s="41"/>
      <c r="F1236" s="219" t="s">
        <v>1263</v>
      </c>
      <c r="G1236" s="41"/>
      <c r="H1236" s="41"/>
      <c r="I1236" s="220"/>
      <c r="J1236" s="41"/>
      <c r="K1236" s="41"/>
      <c r="L1236" s="45"/>
      <c r="M1236" s="221"/>
      <c r="N1236" s="222"/>
      <c r="O1236" s="85"/>
      <c r="P1236" s="85"/>
      <c r="Q1236" s="85"/>
      <c r="R1236" s="85"/>
      <c r="S1236" s="85"/>
      <c r="T1236" s="86"/>
      <c r="U1236" s="39"/>
      <c r="V1236" s="39"/>
      <c r="W1236" s="39"/>
      <c r="X1236" s="39"/>
      <c r="Y1236" s="39"/>
      <c r="Z1236" s="39"/>
      <c r="AA1236" s="39"/>
      <c r="AB1236" s="39"/>
      <c r="AC1236" s="39"/>
      <c r="AD1236" s="39"/>
      <c r="AE1236" s="39"/>
      <c r="AT1236" s="18" t="s">
        <v>152</v>
      </c>
      <c r="AU1236" s="18" t="s">
        <v>83</v>
      </c>
    </row>
    <row r="1237" s="2" customFormat="1">
      <c r="A1237" s="39"/>
      <c r="B1237" s="40"/>
      <c r="C1237" s="41"/>
      <c r="D1237" s="223" t="s">
        <v>154</v>
      </c>
      <c r="E1237" s="41"/>
      <c r="F1237" s="224" t="s">
        <v>1265</v>
      </c>
      <c r="G1237" s="41"/>
      <c r="H1237" s="41"/>
      <c r="I1237" s="220"/>
      <c r="J1237" s="41"/>
      <c r="K1237" s="41"/>
      <c r="L1237" s="45"/>
      <c r="M1237" s="221"/>
      <c r="N1237" s="222"/>
      <c r="O1237" s="85"/>
      <c r="P1237" s="85"/>
      <c r="Q1237" s="85"/>
      <c r="R1237" s="85"/>
      <c r="S1237" s="85"/>
      <c r="T1237" s="86"/>
      <c r="U1237" s="39"/>
      <c r="V1237" s="39"/>
      <c r="W1237" s="39"/>
      <c r="X1237" s="39"/>
      <c r="Y1237" s="39"/>
      <c r="Z1237" s="39"/>
      <c r="AA1237" s="39"/>
      <c r="AB1237" s="39"/>
      <c r="AC1237" s="39"/>
      <c r="AD1237" s="39"/>
      <c r="AE1237" s="39"/>
      <c r="AT1237" s="18" t="s">
        <v>154</v>
      </c>
      <c r="AU1237" s="18" t="s">
        <v>83</v>
      </c>
    </row>
    <row r="1238" s="13" customFormat="1">
      <c r="A1238" s="13"/>
      <c r="B1238" s="225"/>
      <c r="C1238" s="226"/>
      <c r="D1238" s="218" t="s">
        <v>156</v>
      </c>
      <c r="E1238" s="227" t="s">
        <v>19</v>
      </c>
      <c r="F1238" s="228" t="s">
        <v>1266</v>
      </c>
      <c r="G1238" s="226"/>
      <c r="H1238" s="227" t="s">
        <v>19</v>
      </c>
      <c r="I1238" s="229"/>
      <c r="J1238" s="226"/>
      <c r="K1238" s="226"/>
      <c r="L1238" s="230"/>
      <c r="M1238" s="231"/>
      <c r="N1238" s="232"/>
      <c r="O1238" s="232"/>
      <c r="P1238" s="232"/>
      <c r="Q1238" s="232"/>
      <c r="R1238" s="232"/>
      <c r="S1238" s="232"/>
      <c r="T1238" s="233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34" t="s">
        <v>156</v>
      </c>
      <c r="AU1238" s="234" t="s">
        <v>83</v>
      </c>
      <c r="AV1238" s="13" t="s">
        <v>81</v>
      </c>
      <c r="AW1238" s="13" t="s">
        <v>35</v>
      </c>
      <c r="AX1238" s="13" t="s">
        <v>73</v>
      </c>
      <c r="AY1238" s="234" t="s">
        <v>143</v>
      </c>
    </row>
    <row r="1239" s="14" customFormat="1">
      <c r="A1239" s="14"/>
      <c r="B1239" s="235"/>
      <c r="C1239" s="236"/>
      <c r="D1239" s="218" t="s">
        <v>156</v>
      </c>
      <c r="E1239" s="237" t="s">
        <v>19</v>
      </c>
      <c r="F1239" s="238" t="s">
        <v>81</v>
      </c>
      <c r="G1239" s="236"/>
      <c r="H1239" s="239">
        <v>1</v>
      </c>
      <c r="I1239" s="240"/>
      <c r="J1239" s="236"/>
      <c r="K1239" s="236"/>
      <c r="L1239" s="241"/>
      <c r="M1239" s="242"/>
      <c r="N1239" s="243"/>
      <c r="O1239" s="243"/>
      <c r="P1239" s="243"/>
      <c r="Q1239" s="243"/>
      <c r="R1239" s="243"/>
      <c r="S1239" s="243"/>
      <c r="T1239" s="244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45" t="s">
        <v>156</v>
      </c>
      <c r="AU1239" s="245" t="s">
        <v>83</v>
      </c>
      <c r="AV1239" s="14" t="s">
        <v>83</v>
      </c>
      <c r="AW1239" s="14" t="s">
        <v>35</v>
      </c>
      <c r="AX1239" s="14" t="s">
        <v>73</v>
      </c>
      <c r="AY1239" s="245" t="s">
        <v>143</v>
      </c>
    </row>
    <row r="1240" s="13" customFormat="1">
      <c r="A1240" s="13"/>
      <c r="B1240" s="225"/>
      <c r="C1240" s="226"/>
      <c r="D1240" s="218" t="s">
        <v>156</v>
      </c>
      <c r="E1240" s="227" t="s">
        <v>19</v>
      </c>
      <c r="F1240" s="228" t="s">
        <v>1267</v>
      </c>
      <c r="G1240" s="226"/>
      <c r="H1240" s="227" t="s">
        <v>19</v>
      </c>
      <c r="I1240" s="229"/>
      <c r="J1240" s="226"/>
      <c r="K1240" s="226"/>
      <c r="L1240" s="230"/>
      <c r="M1240" s="231"/>
      <c r="N1240" s="232"/>
      <c r="O1240" s="232"/>
      <c r="P1240" s="232"/>
      <c r="Q1240" s="232"/>
      <c r="R1240" s="232"/>
      <c r="S1240" s="232"/>
      <c r="T1240" s="233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34" t="s">
        <v>156</v>
      </c>
      <c r="AU1240" s="234" t="s">
        <v>83</v>
      </c>
      <c r="AV1240" s="13" t="s">
        <v>81</v>
      </c>
      <c r="AW1240" s="13" t="s">
        <v>35</v>
      </c>
      <c r="AX1240" s="13" t="s">
        <v>73</v>
      </c>
      <c r="AY1240" s="234" t="s">
        <v>143</v>
      </c>
    </row>
    <row r="1241" s="14" customFormat="1">
      <c r="A1241" s="14"/>
      <c r="B1241" s="235"/>
      <c r="C1241" s="236"/>
      <c r="D1241" s="218" t="s">
        <v>156</v>
      </c>
      <c r="E1241" s="237" t="s">
        <v>19</v>
      </c>
      <c r="F1241" s="238" t="s">
        <v>81</v>
      </c>
      <c r="G1241" s="236"/>
      <c r="H1241" s="239">
        <v>1</v>
      </c>
      <c r="I1241" s="240"/>
      <c r="J1241" s="236"/>
      <c r="K1241" s="236"/>
      <c r="L1241" s="241"/>
      <c r="M1241" s="242"/>
      <c r="N1241" s="243"/>
      <c r="O1241" s="243"/>
      <c r="P1241" s="243"/>
      <c r="Q1241" s="243"/>
      <c r="R1241" s="243"/>
      <c r="S1241" s="243"/>
      <c r="T1241" s="244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45" t="s">
        <v>156</v>
      </c>
      <c r="AU1241" s="245" t="s">
        <v>83</v>
      </c>
      <c r="AV1241" s="14" t="s">
        <v>83</v>
      </c>
      <c r="AW1241" s="14" t="s">
        <v>35</v>
      </c>
      <c r="AX1241" s="14" t="s">
        <v>73</v>
      </c>
      <c r="AY1241" s="245" t="s">
        <v>143</v>
      </c>
    </row>
    <row r="1242" s="15" customFormat="1">
      <c r="A1242" s="15"/>
      <c r="B1242" s="246"/>
      <c r="C1242" s="247"/>
      <c r="D1242" s="218" t="s">
        <v>156</v>
      </c>
      <c r="E1242" s="248" t="s">
        <v>19</v>
      </c>
      <c r="F1242" s="249" t="s">
        <v>174</v>
      </c>
      <c r="G1242" s="247"/>
      <c r="H1242" s="250">
        <v>2</v>
      </c>
      <c r="I1242" s="251"/>
      <c r="J1242" s="247"/>
      <c r="K1242" s="247"/>
      <c r="L1242" s="252"/>
      <c r="M1242" s="253"/>
      <c r="N1242" s="254"/>
      <c r="O1242" s="254"/>
      <c r="P1242" s="254"/>
      <c r="Q1242" s="254"/>
      <c r="R1242" s="254"/>
      <c r="S1242" s="254"/>
      <c r="T1242" s="255"/>
      <c r="U1242" s="15"/>
      <c r="V1242" s="15"/>
      <c r="W1242" s="15"/>
      <c r="X1242" s="15"/>
      <c r="Y1242" s="15"/>
      <c r="Z1242" s="15"/>
      <c r="AA1242" s="15"/>
      <c r="AB1242" s="15"/>
      <c r="AC1242" s="15"/>
      <c r="AD1242" s="15"/>
      <c r="AE1242" s="15"/>
      <c r="AT1242" s="256" t="s">
        <v>156</v>
      </c>
      <c r="AU1242" s="256" t="s">
        <v>83</v>
      </c>
      <c r="AV1242" s="15" t="s">
        <v>150</v>
      </c>
      <c r="AW1242" s="15" t="s">
        <v>35</v>
      </c>
      <c r="AX1242" s="15" t="s">
        <v>81</v>
      </c>
      <c r="AY1242" s="256" t="s">
        <v>143</v>
      </c>
    </row>
    <row r="1243" s="12" customFormat="1" ht="22.8" customHeight="1">
      <c r="A1243" s="12"/>
      <c r="B1243" s="189"/>
      <c r="C1243" s="190"/>
      <c r="D1243" s="191" t="s">
        <v>72</v>
      </c>
      <c r="E1243" s="203" t="s">
        <v>1268</v>
      </c>
      <c r="F1243" s="203" t="s">
        <v>1269</v>
      </c>
      <c r="G1243" s="190"/>
      <c r="H1243" s="190"/>
      <c r="I1243" s="193"/>
      <c r="J1243" s="204">
        <f>BK1243</f>
        <v>0</v>
      </c>
      <c r="K1243" s="190"/>
      <c r="L1243" s="195"/>
      <c r="M1243" s="196"/>
      <c r="N1243" s="197"/>
      <c r="O1243" s="197"/>
      <c r="P1243" s="198">
        <f>SUM(P1244:P1251)</f>
        <v>0</v>
      </c>
      <c r="Q1243" s="197"/>
      <c r="R1243" s="198">
        <f>SUM(R1244:R1251)</f>
        <v>0</v>
      </c>
      <c r="S1243" s="197"/>
      <c r="T1243" s="199">
        <f>SUM(T1244:T1251)</f>
        <v>0</v>
      </c>
      <c r="U1243" s="12"/>
      <c r="V1243" s="12"/>
      <c r="W1243" s="12"/>
      <c r="X1243" s="12"/>
      <c r="Y1243" s="12"/>
      <c r="Z1243" s="12"/>
      <c r="AA1243" s="12"/>
      <c r="AB1243" s="12"/>
      <c r="AC1243" s="12"/>
      <c r="AD1243" s="12"/>
      <c r="AE1243" s="12"/>
      <c r="AR1243" s="200" t="s">
        <v>191</v>
      </c>
      <c r="AT1243" s="201" t="s">
        <v>72</v>
      </c>
      <c r="AU1243" s="201" t="s">
        <v>81</v>
      </c>
      <c r="AY1243" s="200" t="s">
        <v>143</v>
      </c>
      <c r="BK1243" s="202">
        <f>SUM(BK1244:BK1251)</f>
        <v>0</v>
      </c>
    </row>
    <row r="1244" s="2" customFormat="1" ht="16.5" customHeight="1">
      <c r="A1244" s="39"/>
      <c r="B1244" s="40"/>
      <c r="C1244" s="205" t="s">
        <v>1270</v>
      </c>
      <c r="D1244" s="205" t="s">
        <v>145</v>
      </c>
      <c r="E1244" s="206" t="s">
        <v>1271</v>
      </c>
      <c r="F1244" s="207" t="s">
        <v>1272</v>
      </c>
      <c r="G1244" s="208" t="s">
        <v>1185</v>
      </c>
      <c r="H1244" s="209">
        <v>1</v>
      </c>
      <c r="I1244" s="210"/>
      <c r="J1244" s="211">
        <f>ROUND(I1244*H1244,2)</f>
        <v>0</v>
      </c>
      <c r="K1244" s="207" t="s">
        <v>149</v>
      </c>
      <c r="L1244" s="45"/>
      <c r="M1244" s="212" t="s">
        <v>19</v>
      </c>
      <c r="N1244" s="213" t="s">
        <v>44</v>
      </c>
      <c r="O1244" s="85"/>
      <c r="P1244" s="214">
        <f>O1244*H1244</f>
        <v>0</v>
      </c>
      <c r="Q1244" s="214">
        <v>0</v>
      </c>
      <c r="R1244" s="214">
        <f>Q1244*H1244</f>
        <v>0</v>
      </c>
      <c r="S1244" s="214">
        <v>0</v>
      </c>
      <c r="T1244" s="215">
        <f>S1244*H1244</f>
        <v>0</v>
      </c>
      <c r="U1244" s="39"/>
      <c r="V1244" s="39"/>
      <c r="W1244" s="39"/>
      <c r="X1244" s="39"/>
      <c r="Y1244" s="39"/>
      <c r="Z1244" s="39"/>
      <c r="AA1244" s="39"/>
      <c r="AB1244" s="39"/>
      <c r="AC1244" s="39"/>
      <c r="AD1244" s="39"/>
      <c r="AE1244" s="39"/>
      <c r="AR1244" s="216" t="s">
        <v>1178</v>
      </c>
      <c r="AT1244" s="216" t="s">
        <v>145</v>
      </c>
      <c r="AU1244" s="216" t="s">
        <v>83</v>
      </c>
      <c r="AY1244" s="18" t="s">
        <v>143</v>
      </c>
      <c r="BE1244" s="217">
        <f>IF(N1244="základní",J1244,0)</f>
        <v>0</v>
      </c>
      <c r="BF1244" s="217">
        <f>IF(N1244="snížená",J1244,0)</f>
        <v>0</v>
      </c>
      <c r="BG1244" s="217">
        <f>IF(N1244="zákl. přenesená",J1244,0)</f>
        <v>0</v>
      </c>
      <c r="BH1244" s="217">
        <f>IF(N1244="sníž. přenesená",J1244,0)</f>
        <v>0</v>
      </c>
      <c r="BI1244" s="217">
        <f>IF(N1244="nulová",J1244,0)</f>
        <v>0</v>
      </c>
      <c r="BJ1244" s="18" t="s">
        <v>81</v>
      </c>
      <c r="BK1244" s="217">
        <f>ROUND(I1244*H1244,2)</f>
        <v>0</v>
      </c>
      <c r="BL1244" s="18" t="s">
        <v>1178</v>
      </c>
      <c r="BM1244" s="216" t="s">
        <v>1273</v>
      </c>
    </row>
    <row r="1245" s="2" customFormat="1">
      <c r="A1245" s="39"/>
      <c r="B1245" s="40"/>
      <c r="C1245" s="41"/>
      <c r="D1245" s="218" t="s">
        <v>152</v>
      </c>
      <c r="E1245" s="41"/>
      <c r="F1245" s="219" t="s">
        <v>1272</v>
      </c>
      <c r="G1245" s="41"/>
      <c r="H1245" s="41"/>
      <c r="I1245" s="220"/>
      <c r="J1245" s="41"/>
      <c r="K1245" s="41"/>
      <c r="L1245" s="45"/>
      <c r="M1245" s="221"/>
      <c r="N1245" s="222"/>
      <c r="O1245" s="85"/>
      <c r="P1245" s="85"/>
      <c r="Q1245" s="85"/>
      <c r="R1245" s="85"/>
      <c r="S1245" s="85"/>
      <c r="T1245" s="86"/>
      <c r="U1245" s="39"/>
      <c r="V1245" s="39"/>
      <c r="W1245" s="39"/>
      <c r="X1245" s="39"/>
      <c r="Y1245" s="39"/>
      <c r="Z1245" s="39"/>
      <c r="AA1245" s="39"/>
      <c r="AB1245" s="39"/>
      <c r="AC1245" s="39"/>
      <c r="AD1245" s="39"/>
      <c r="AE1245" s="39"/>
      <c r="AT1245" s="18" t="s">
        <v>152</v>
      </c>
      <c r="AU1245" s="18" t="s">
        <v>83</v>
      </c>
    </row>
    <row r="1246" s="2" customFormat="1">
      <c r="A1246" s="39"/>
      <c r="B1246" s="40"/>
      <c r="C1246" s="41"/>
      <c r="D1246" s="223" t="s">
        <v>154</v>
      </c>
      <c r="E1246" s="41"/>
      <c r="F1246" s="224" t="s">
        <v>1274</v>
      </c>
      <c r="G1246" s="41"/>
      <c r="H1246" s="41"/>
      <c r="I1246" s="220"/>
      <c r="J1246" s="41"/>
      <c r="K1246" s="41"/>
      <c r="L1246" s="45"/>
      <c r="M1246" s="221"/>
      <c r="N1246" s="222"/>
      <c r="O1246" s="85"/>
      <c r="P1246" s="85"/>
      <c r="Q1246" s="85"/>
      <c r="R1246" s="85"/>
      <c r="S1246" s="85"/>
      <c r="T1246" s="86"/>
      <c r="U1246" s="39"/>
      <c r="V1246" s="39"/>
      <c r="W1246" s="39"/>
      <c r="X1246" s="39"/>
      <c r="Y1246" s="39"/>
      <c r="Z1246" s="39"/>
      <c r="AA1246" s="39"/>
      <c r="AB1246" s="39"/>
      <c r="AC1246" s="39"/>
      <c r="AD1246" s="39"/>
      <c r="AE1246" s="39"/>
      <c r="AT1246" s="18" t="s">
        <v>154</v>
      </c>
      <c r="AU1246" s="18" t="s">
        <v>83</v>
      </c>
    </row>
    <row r="1247" s="13" customFormat="1">
      <c r="A1247" s="13"/>
      <c r="B1247" s="225"/>
      <c r="C1247" s="226"/>
      <c r="D1247" s="218" t="s">
        <v>156</v>
      </c>
      <c r="E1247" s="227" t="s">
        <v>19</v>
      </c>
      <c r="F1247" s="228" t="s">
        <v>1272</v>
      </c>
      <c r="G1247" s="226"/>
      <c r="H1247" s="227" t="s">
        <v>19</v>
      </c>
      <c r="I1247" s="229"/>
      <c r="J1247" s="226"/>
      <c r="K1247" s="226"/>
      <c r="L1247" s="230"/>
      <c r="M1247" s="231"/>
      <c r="N1247" s="232"/>
      <c r="O1247" s="232"/>
      <c r="P1247" s="232"/>
      <c r="Q1247" s="232"/>
      <c r="R1247" s="232"/>
      <c r="S1247" s="232"/>
      <c r="T1247" s="233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34" t="s">
        <v>156</v>
      </c>
      <c r="AU1247" s="234" t="s">
        <v>83</v>
      </c>
      <c r="AV1247" s="13" t="s">
        <v>81</v>
      </c>
      <c r="AW1247" s="13" t="s">
        <v>35</v>
      </c>
      <c r="AX1247" s="13" t="s">
        <v>73</v>
      </c>
      <c r="AY1247" s="234" t="s">
        <v>143</v>
      </c>
    </row>
    <row r="1248" s="13" customFormat="1">
      <c r="A1248" s="13"/>
      <c r="B1248" s="225"/>
      <c r="C1248" s="226"/>
      <c r="D1248" s="218" t="s">
        <v>156</v>
      </c>
      <c r="E1248" s="227" t="s">
        <v>19</v>
      </c>
      <c r="F1248" s="228" t="s">
        <v>1275</v>
      </c>
      <c r="G1248" s="226"/>
      <c r="H1248" s="227" t="s">
        <v>19</v>
      </c>
      <c r="I1248" s="229"/>
      <c r="J1248" s="226"/>
      <c r="K1248" s="226"/>
      <c r="L1248" s="230"/>
      <c r="M1248" s="231"/>
      <c r="N1248" s="232"/>
      <c r="O1248" s="232"/>
      <c r="P1248" s="232"/>
      <c r="Q1248" s="232"/>
      <c r="R1248" s="232"/>
      <c r="S1248" s="232"/>
      <c r="T1248" s="233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34" t="s">
        <v>156</v>
      </c>
      <c r="AU1248" s="234" t="s">
        <v>83</v>
      </c>
      <c r="AV1248" s="13" t="s">
        <v>81</v>
      </c>
      <c r="AW1248" s="13" t="s">
        <v>35</v>
      </c>
      <c r="AX1248" s="13" t="s">
        <v>73</v>
      </c>
      <c r="AY1248" s="234" t="s">
        <v>143</v>
      </c>
    </row>
    <row r="1249" s="13" customFormat="1">
      <c r="A1249" s="13"/>
      <c r="B1249" s="225"/>
      <c r="C1249" s="226"/>
      <c r="D1249" s="218" t="s">
        <v>156</v>
      </c>
      <c r="E1249" s="227" t="s">
        <v>19</v>
      </c>
      <c r="F1249" s="228" t="s">
        <v>1276</v>
      </c>
      <c r="G1249" s="226"/>
      <c r="H1249" s="227" t="s">
        <v>19</v>
      </c>
      <c r="I1249" s="229"/>
      <c r="J1249" s="226"/>
      <c r="K1249" s="226"/>
      <c r="L1249" s="230"/>
      <c r="M1249" s="231"/>
      <c r="N1249" s="232"/>
      <c r="O1249" s="232"/>
      <c r="P1249" s="232"/>
      <c r="Q1249" s="232"/>
      <c r="R1249" s="232"/>
      <c r="S1249" s="232"/>
      <c r="T1249" s="233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34" t="s">
        <v>156</v>
      </c>
      <c r="AU1249" s="234" t="s">
        <v>83</v>
      </c>
      <c r="AV1249" s="13" t="s">
        <v>81</v>
      </c>
      <c r="AW1249" s="13" t="s">
        <v>35</v>
      </c>
      <c r="AX1249" s="13" t="s">
        <v>73</v>
      </c>
      <c r="AY1249" s="234" t="s">
        <v>143</v>
      </c>
    </row>
    <row r="1250" s="13" customFormat="1">
      <c r="A1250" s="13"/>
      <c r="B1250" s="225"/>
      <c r="C1250" s="226"/>
      <c r="D1250" s="218" t="s">
        <v>156</v>
      </c>
      <c r="E1250" s="227" t="s">
        <v>19</v>
      </c>
      <c r="F1250" s="228" t="s">
        <v>1277</v>
      </c>
      <c r="G1250" s="226"/>
      <c r="H1250" s="227" t="s">
        <v>19</v>
      </c>
      <c r="I1250" s="229"/>
      <c r="J1250" s="226"/>
      <c r="K1250" s="226"/>
      <c r="L1250" s="230"/>
      <c r="M1250" s="231"/>
      <c r="N1250" s="232"/>
      <c r="O1250" s="232"/>
      <c r="P1250" s="232"/>
      <c r="Q1250" s="232"/>
      <c r="R1250" s="232"/>
      <c r="S1250" s="232"/>
      <c r="T1250" s="233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34" t="s">
        <v>156</v>
      </c>
      <c r="AU1250" s="234" t="s">
        <v>83</v>
      </c>
      <c r="AV1250" s="13" t="s">
        <v>81</v>
      </c>
      <c r="AW1250" s="13" t="s">
        <v>35</v>
      </c>
      <c r="AX1250" s="13" t="s">
        <v>73</v>
      </c>
      <c r="AY1250" s="234" t="s">
        <v>143</v>
      </c>
    </row>
    <row r="1251" s="14" customFormat="1">
      <c r="A1251" s="14"/>
      <c r="B1251" s="235"/>
      <c r="C1251" s="236"/>
      <c r="D1251" s="218" t="s">
        <v>156</v>
      </c>
      <c r="E1251" s="237" t="s">
        <v>19</v>
      </c>
      <c r="F1251" s="238" t="s">
        <v>81</v>
      </c>
      <c r="G1251" s="236"/>
      <c r="H1251" s="239">
        <v>1</v>
      </c>
      <c r="I1251" s="240"/>
      <c r="J1251" s="236"/>
      <c r="K1251" s="236"/>
      <c r="L1251" s="241"/>
      <c r="M1251" s="267"/>
      <c r="N1251" s="268"/>
      <c r="O1251" s="268"/>
      <c r="P1251" s="268"/>
      <c r="Q1251" s="268"/>
      <c r="R1251" s="268"/>
      <c r="S1251" s="268"/>
      <c r="T1251" s="269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45" t="s">
        <v>156</v>
      </c>
      <c r="AU1251" s="245" t="s">
        <v>83</v>
      </c>
      <c r="AV1251" s="14" t="s">
        <v>83</v>
      </c>
      <c r="AW1251" s="14" t="s">
        <v>35</v>
      </c>
      <c r="AX1251" s="14" t="s">
        <v>81</v>
      </c>
      <c r="AY1251" s="245" t="s">
        <v>143</v>
      </c>
    </row>
    <row r="1252" s="2" customFormat="1" ht="6.96" customHeight="1">
      <c r="A1252" s="39"/>
      <c r="B1252" s="60"/>
      <c r="C1252" s="61"/>
      <c r="D1252" s="61"/>
      <c r="E1252" s="61"/>
      <c r="F1252" s="61"/>
      <c r="G1252" s="61"/>
      <c r="H1252" s="61"/>
      <c r="I1252" s="61"/>
      <c r="J1252" s="61"/>
      <c r="K1252" s="61"/>
      <c r="L1252" s="45"/>
      <c r="M1252" s="39"/>
      <c r="O1252" s="39"/>
      <c r="P1252" s="39"/>
      <c r="Q1252" s="39"/>
      <c r="R1252" s="39"/>
      <c r="S1252" s="39"/>
      <c r="T1252" s="39"/>
      <c r="U1252" s="39"/>
      <c r="V1252" s="39"/>
      <c r="W1252" s="39"/>
      <c r="X1252" s="39"/>
      <c r="Y1252" s="39"/>
      <c r="Z1252" s="39"/>
      <c r="AA1252" s="39"/>
      <c r="AB1252" s="39"/>
      <c r="AC1252" s="39"/>
      <c r="AD1252" s="39"/>
      <c r="AE1252" s="39"/>
    </row>
  </sheetData>
  <sheetProtection sheet="1" autoFilter="0" formatColumns="0" formatRows="0" objects="1" scenarios="1" spinCount="100000" saltValue="LiqUI51FkbqzvIwvK5uu99u1TajW3SuJIdhYgkLj8bsh23/2t4qqRRjY+TEkvM1oKHEKqRFl1/Duo4foBUp2Eg==" hashValue="/qU/MQ27eYpFotw9cUUCsHfiOyPv+mzKDPb4NFoEzeIPLpSjubo6ws8DT9u9/fJuGdZbKBDgKCupf5sMfjbtDg==" algorithmName="SHA-512" password="CC35"/>
  <autoFilter ref="C96:K1251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2" r:id="rId1" display="https://podminky.urs.cz/item/CS_URS_2023_01/111151233"/>
    <hyperlink ref="F109" r:id="rId2" display="https://podminky.urs.cz/item/CS_URS_2023_01/111151331"/>
    <hyperlink ref="F122" r:id="rId3" display="https://podminky.urs.cz/item/CS_URS_2023_01/111251103"/>
    <hyperlink ref="F127" r:id="rId4" display="https://podminky.urs.cz/item/CS_URS_2023_01/112151012"/>
    <hyperlink ref="F133" r:id="rId5" display="https://podminky.urs.cz/item/CS_URS_2023_01/112151014"/>
    <hyperlink ref="F139" r:id="rId6" display="https://podminky.urs.cz/item/CS_URS_2023_01/112151016"/>
    <hyperlink ref="F145" r:id="rId7" display="https://podminky.urs.cz/item/CS_URS_2023_01/112151018"/>
    <hyperlink ref="F151" r:id="rId8" display="https://podminky.urs.cz/item/CS_URS_2023_01/112151020"/>
    <hyperlink ref="F157" r:id="rId9" display="https://podminky.urs.cz/item/CS_URS_2023_01/112155115"/>
    <hyperlink ref="F162" r:id="rId10" display="https://podminky.urs.cz/item/CS_URS_2023_01/112155121"/>
    <hyperlink ref="F167" r:id="rId11" display="https://podminky.urs.cz/item/CS_URS_2023_01/112155125"/>
    <hyperlink ref="F172" r:id="rId12" display="https://podminky.urs.cz/item/CS_URS_2023_01/112155311"/>
    <hyperlink ref="F177" r:id="rId13" display="https://podminky.urs.cz/item/CS_URS_2023_01/112201112"/>
    <hyperlink ref="F182" r:id="rId14" display="https://podminky.urs.cz/item/CS_URS_2023_01/112201114"/>
    <hyperlink ref="F187" r:id="rId15" display="https://podminky.urs.cz/item/CS_URS_2023_01/112201116"/>
    <hyperlink ref="F192" r:id="rId16" display="https://podminky.urs.cz/item/CS_URS_2023_01/112201118"/>
    <hyperlink ref="F197" r:id="rId17" display="https://podminky.urs.cz/item/CS_URS_2023_01/112201120"/>
    <hyperlink ref="F202" r:id="rId18" display="https://podminky.urs.cz/item/CS_URS_2023_01/112211111"/>
    <hyperlink ref="F207" r:id="rId19" display="https://podminky.urs.cz/item/CS_URS_2023_01/112211112"/>
    <hyperlink ref="F212" r:id="rId20" display="https://podminky.urs.cz/item/CS_URS_2023_01/112211113"/>
    <hyperlink ref="F217" r:id="rId21" display="https://podminky.urs.cz/item/CS_URS_2023_01/112211114"/>
    <hyperlink ref="F222" r:id="rId22" display="https://podminky.urs.cz/item/CS_URS_2023_01/113107223"/>
    <hyperlink ref="F228" r:id="rId23" display="https://podminky.urs.cz/item/CS_URS_2023_01/121151123"/>
    <hyperlink ref="F235" r:id="rId24" display="https://podminky.urs.cz/item/CS_URS_2023_01/122252206"/>
    <hyperlink ref="F252" r:id="rId25" display="https://podminky.urs.cz/item/CS_URS_2023_01/132251104"/>
    <hyperlink ref="F268" r:id="rId26" display="https://podminky.urs.cz/item/CS_URS_2023_01/132251253"/>
    <hyperlink ref="F274" r:id="rId27" display="https://podminky.urs.cz/item/CS_URS_2023_01/162201411"/>
    <hyperlink ref="F279" r:id="rId28" display="https://podminky.urs.cz/item/CS_URS_2023_01/162201412"/>
    <hyperlink ref="F284" r:id="rId29" display="https://podminky.urs.cz/item/CS_URS_2023_01/162201413"/>
    <hyperlink ref="F289" r:id="rId30" display="https://podminky.urs.cz/item/CS_URS_2023_01/162201414"/>
    <hyperlink ref="F294" r:id="rId31" display="https://podminky.urs.cz/item/CS_URS_2023_01/162201421"/>
    <hyperlink ref="F299" r:id="rId32" display="https://podminky.urs.cz/item/CS_URS_2023_01/162201422"/>
    <hyperlink ref="F304" r:id="rId33" display="https://podminky.urs.cz/item/CS_URS_2023_01/162201423"/>
    <hyperlink ref="F309" r:id="rId34" display="https://podminky.urs.cz/item/CS_URS_2023_01/162201424"/>
    <hyperlink ref="F314" r:id="rId35" display="https://podminky.urs.cz/item/CS_URS_2023_01/162201510"/>
    <hyperlink ref="F319" r:id="rId36" display="https://podminky.urs.cz/item/CS_URS_2023_01/162201520"/>
    <hyperlink ref="F324" r:id="rId37" display="https://podminky.urs.cz/item/CS_URS_2023_01/162351104"/>
    <hyperlink ref="F339" r:id="rId38" display="https://podminky.urs.cz/item/CS_URS_2023_01/162751117"/>
    <hyperlink ref="F353" r:id="rId39" display="https://podminky.urs.cz/item/CS_URS_2023_01/162751119"/>
    <hyperlink ref="F367" r:id="rId40" display="https://podminky.urs.cz/item/CS_URS_2023_01/167151111"/>
    <hyperlink ref="F377" r:id="rId41" display="https://podminky.urs.cz/item/CS_URS_2023_01/171151103"/>
    <hyperlink ref="F390" r:id="rId42" display="https://podminky.urs.cz/item/CS_URS_2023_01/171152111"/>
    <hyperlink ref="F396" r:id="rId43" display="https://podminky.urs.cz/item/CS_URS_2023_01/171201221"/>
    <hyperlink ref="F410" r:id="rId44" display="https://podminky.urs.cz/item/CS_URS_2023_01/174101101"/>
    <hyperlink ref="F447" r:id="rId45" display="https://podminky.urs.cz/item/CS_URS_2023_01/181102302"/>
    <hyperlink ref="F465" r:id="rId46" display="https://podminky.urs.cz/item/CS_URS_2023_01/181151311"/>
    <hyperlink ref="F472" r:id="rId47" display="https://podminky.urs.cz/item/CS_URS_2023_01/181451121"/>
    <hyperlink ref="F484" r:id="rId48" display="https://podminky.urs.cz/item/CS_URS_2023_01/181451123"/>
    <hyperlink ref="F493" r:id="rId49" display="https://podminky.urs.cz/item/CS_URS_2023_01/182151111"/>
    <hyperlink ref="F499" r:id="rId50" display="https://podminky.urs.cz/item/CS_URS_2023_01/182201101"/>
    <hyperlink ref="F505" r:id="rId51" display="https://podminky.urs.cz/item/CS_URS_2023_01/182301131"/>
    <hyperlink ref="F512" r:id="rId52" display="https://podminky.urs.cz/item/CS_URS_2023_01/183403115"/>
    <hyperlink ref="F519" r:id="rId53" display="https://podminky.urs.cz/item/CS_URS_2023_01/183403161"/>
    <hyperlink ref="F526" r:id="rId54" display="https://podminky.urs.cz/item/CS_URS_2023_01/183551513"/>
    <hyperlink ref="F533" r:id="rId55" display="https://podminky.urs.cz/item/CS_URS_2023_01/184853511"/>
    <hyperlink ref="F547" r:id="rId56" display="https://podminky.urs.cz/item/CS_URS_2023_01/212755214"/>
    <hyperlink ref="F553" r:id="rId57" display="https://podminky.urs.cz/item/CS_URS_2023_01/214500311"/>
    <hyperlink ref="F565" r:id="rId58" display="https://podminky.urs.cz/item/CS_URS_2023_01/321311116"/>
    <hyperlink ref="F578" r:id="rId59" display="https://podminky.urs.cz/item/CS_URS_2023_01/321321116"/>
    <hyperlink ref="F594" r:id="rId60" display="https://podminky.urs.cz/item/CS_URS_2023_01/321351010"/>
    <hyperlink ref="F609" r:id="rId61" display="https://podminky.urs.cz/item/CS_URS_2023_01/321352010"/>
    <hyperlink ref="F624" r:id="rId62" display="https://podminky.urs.cz/item/CS_URS_2023_01/321368211"/>
    <hyperlink ref="F640" r:id="rId63" display="https://podminky.urs.cz/item/CS_URS_2023_01/451313511"/>
    <hyperlink ref="F655" r:id="rId64" display="https://podminky.urs.cz/item/CS_URS_2023_01/451315137"/>
    <hyperlink ref="F664" r:id="rId65" display="https://podminky.urs.cz/item/CS_URS_2023_01/457531112"/>
    <hyperlink ref="F670" r:id="rId66" display="https://podminky.urs.cz/item/CS_URS_2023_01/465513127"/>
    <hyperlink ref="F685" r:id="rId67" display="https://podminky.urs.cz/item/CS_URS_2023_01/465921112"/>
    <hyperlink ref="F697" r:id="rId68" display="https://podminky.urs.cz/item/CS_URS_2023_01/469571112"/>
    <hyperlink ref="F703" r:id="rId69" display="https://podminky.urs.cz/item/CS_URS_2023_01/561041131"/>
    <hyperlink ref="F731" r:id="rId70" display="https://podminky.urs.cz/item/CS_URS_2023_01/564831111"/>
    <hyperlink ref="F746" r:id="rId71" display="https://podminky.urs.cz/item/CS_URS_2023_01/564861111"/>
    <hyperlink ref="F762" r:id="rId72" display="https://podminky.urs.cz/item/CS_URS_2023_01/564871113"/>
    <hyperlink ref="F768" r:id="rId73" display="https://podminky.urs.cz/item/CS_URS_2023_01/564871116"/>
    <hyperlink ref="F780" r:id="rId74" display="https://podminky.urs.cz/item/CS_URS_2023_01/564952113"/>
    <hyperlink ref="F798" r:id="rId75" display="https://podminky.urs.cz/item/CS_URS_2023_01/565155121"/>
    <hyperlink ref="F816" r:id="rId76" display="https://podminky.urs.cz/item/CS_URS_2023_01/569831112"/>
    <hyperlink ref="F821" r:id="rId77" display="https://podminky.urs.cz/item/CS_URS_2023_01/573111112"/>
    <hyperlink ref="F839" r:id="rId78" display="https://podminky.urs.cz/item/CS_URS_2023_01/573211112"/>
    <hyperlink ref="F857" r:id="rId79" display="https://podminky.urs.cz/item/CS_URS_2023_01/577134131"/>
    <hyperlink ref="F875" r:id="rId80" display="https://podminky.urs.cz/item/CS_URS_2023_01/599141111"/>
    <hyperlink ref="F882" r:id="rId81" display="https://podminky.urs.cz/item/CS_URS_2023_01/899104112"/>
    <hyperlink ref="F893" r:id="rId82" display="https://podminky.urs.cz/item/CS_URS_2023_01/899621111"/>
    <hyperlink ref="F908" r:id="rId83" display="https://podminky.urs.cz/item/CS_URS_2023_01/914111111"/>
    <hyperlink ref="F915" r:id="rId84" display="https://podminky.urs.cz/item/CS_URS_2023_01/914511111"/>
    <hyperlink ref="F948" r:id="rId85" display="https://podminky.urs.cz/item/CS_URS_2023_01/919521013"/>
    <hyperlink ref="F970" r:id="rId86" display="https://podminky.urs.cz/item/CS_URS_2023_01/919521015"/>
    <hyperlink ref="F981" r:id="rId87" display="https://podminky.urs.cz/item/CS_URS_2023_01/919521017"/>
    <hyperlink ref="F992" r:id="rId88" display="https://podminky.urs.cz/item/CS_URS_2023_01/919551012"/>
    <hyperlink ref="F1003" r:id="rId89" display="https://podminky.urs.cz/item/CS_URS_2023_01/919726121"/>
    <hyperlink ref="F1009" r:id="rId90" display="https://podminky.urs.cz/item/CS_URS_2023_01/919735113"/>
    <hyperlink ref="F1015" r:id="rId91" display="https://podminky.urs.cz/item/CS_URS_2023_01/935111111"/>
    <hyperlink ref="F1031" r:id="rId92" display="https://podminky.urs.cz/item/CS_URS_2023_01/935112211"/>
    <hyperlink ref="F1036" r:id="rId93" display="https://podminky.urs.cz/item/CS_URS_2023_01/935112911"/>
    <hyperlink ref="F1050" r:id="rId94" display="https://podminky.urs.cz/item/CS_URS_2023_01/938908411"/>
    <hyperlink ref="F1055" r:id="rId95" display="https://podminky.urs.cz/item/CS_URS_2023_01/966008111"/>
    <hyperlink ref="F1064" r:id="rId96" display="https://podminky.urs.cz/item/CS_URS_2023_01/966008112"/>
    <hyperlink ref="F1070" r:id="rId97" display="https://podminky.urs.cz/item/CS_URS_2023_01/966008113"/>
    <hyperlink ref="F1079" r:id="rId98" display="https://podminky.urs.cz/item/CS_URS_2023_01/977311113"/>
    <hyperlink ref="F1093" r:id="rId99" display="https://podminky.urs.cz/item/CS_URS_2023_01/997002511"/>
    <hyperlink ref="F1105" r:id="rId100" display="https://podminky.urs.cz/item/CS_URS_2023_01/997002611"/>
    <hyperlink ref="F1117" r:id="rId101" display="https://podminky.urs.cz/item/CS_URS_2023_01/997006006"/>
    <hyperlink ref="F1130" r:id="rId102" display="https://podminky.urs.cz/item/CS_URS_2023_01/998225111"/>
    <hyperlink ref="F1133" r:id="rId103" display="https://podminky.urs.cz/item/CS_URS_2023_01/998225191"/>
    <hyperlink ref="F1138" r:id="rId104" display="https://podminky.urs.cz/item/CS_URS_2023_01/713121111"/>
    <hyperlink ref="F1162" r:id="rId105" display="https://podminky.urs.cz/item/CS_URS_2023_01/011103000"/>
    <hyperlink ref="F1167" r:id="rId106" display="https://podminky.urs.cz/item/CS_URS_2023_01/011314000"/>
    <hyperlink ref="F1172" r:id="rId107" display="https://podminky.urs.cz/item/CS_URS_2023_01/012103000"/>
    <hyperlink ref="F1177" r:id="rId108" display="https://podminky.urs.cz/item/CS_URS_2023_01/012203000"/>
    <hyperlink ref="F1182" r:id="rId109" display="https://podminky.urs.cz/item/CS_URS_2023_01/012303000"/>
    <hyperlink ref="F1187" r:id="rId110" display="https://podminky.urs.cz/item/CS_URS_2023_01/013254000"/>
    <hyperlink ref="F1194" r:id="rId111" display="https://podminky.urs.cz/item/CS_URS_2023_01/030001000.1"/>
    <hyperlink ref="F1200" r:id="rId112" display="https://podminky.urs.cz/item/CS_URS_2023_01/032803000"/>
    <hyperlink ref="F1206" r:id="rId113" display="https://podminky.urs.cz/item/CS_URS_2023_01/043103000"/>
    <hyperlink ref="F1216" r:id="rId114" display="https://podminky.urs.cz/item/CS_URS_2023_01/043194000.1"/>
    <hyperlink ref="F1221" r:id="rId115" display="https://podminky.urs.cz/item/CS_URS_2023_01/043203000"/>
    <hyperlink ref="F1226" r:id="rId116" display="https://podminky.urs.cz/item/CS_URS_2023_01/049103000"/>
    <hyperlink ref="F1231" r:id="rId117" display="https://podminky.urs.cz/item/CS_URS_2023_01/049303000"/>
    <hyperlink ref="F1237" r:id="rId118" display="https://podminky.urs.cz/item/CS_URS_2023_01/075002000.1"/>
    <hyperlink ref="F1246" r:id="rId119" display="https://podminky.urs.cz/item/CS_URS_2023_01/091504000.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102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Realizace společných zařízení v k.ú. Lhotka u Frýdku-Místku - I. 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1278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3. 3. 2023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1279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ROUND((SUM(BE82:BE149)),  2)</f>
        <v>0</v>
      </c>
      <c r="G33" s="39"/>
      <c r="H33" s="39"/>
      <c r="I33" s="149">
        <v>0.20999999999999999</v>
      </c>
      <c r="J33" s="148">
        <f>ROUND(((SUM(BE82:BE149))*I33),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ROUND((SUM(BF82:BF149)),  2)</f>
        <v>0</v>
      </c>
      <c r="G34" s="39"/>
      <c r="H34" s="39"/>
      <c r="I34" s="149">
        <v>0.14999999999999999</v>
      </c>
      <c r="J34" s="148">
        <f>ROUND(((SUM(BF82:BF149))*I34),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ROUND((SUM(BG82:BG149)),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ROUND((SUM(BH82:BH149)),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ROUND((SUM(BI82:BI149)),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Realizace společných zařízení v k.ú. Lhotka u Frýdku-Místku - I. 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01_2 - Výsadby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Lhotka u Frýdku-Místku</v>
      </c>
      <c r="G52" s="41"/>
      <c r="H52" s="41"/>
      <c r="I52" s="33" t="s">
        <v>23</v>
      </c>
      <c r="J52" s="73" t="str">
        <f>IF(J12="","",J12)</f>
        <v>3. 3. 2023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54.45" customHeight="1">
      <c r="A54" s="39"/>
      <c r="B54" s="40"/>
      <c r="C54" s="33" t="s">
        <v>25</v>
      </c>
      <c r="D54" s="41"/>
      <c r="E54" s="41"/>
      <c r="F54" s="28" t="str">
        <f>E15</f>
        <v>ČR - SPÚ, KPÚ pro Moravskoslezský kraj</v>
      </c>
      <c r="G54" s="41"/>
      <c r="H54" s="41"/>
      <c r="I54" s="33" t="s">
        <v>32</v>
      </c>
      <c r="J54" s="37" t="str">
        <f>E21</f>
        <v>Hanousek s.r.o.,Barákova 2745/41, 796 01 Prostějov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Ing. Michaela Hanousková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110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111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119</v>
      </c>
      <c r="E62" s="175"/>
      <c r="F62" s="175"/>
      <c r="G62" s="175"/>
      <c r="H62" s="175"/>
      <c r="I62" s="175"/>
      <c r="J62" s="176">
        <f>J146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128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Realizace společných zařízení v k.ú. Lhotka u Frýdku-Místku - I. etapa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103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01_2 - Výsadby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k.ú. Lhotka u Frýdku-Místku</v>
      </c>
      <c r="G76" s="41"/>
      <c r="H76" s="41"/>
      <c r="I76" s="33" t="s">
        <v>23</v>
      </c>
      <c r="J76" s="73" t="str">
        <f>IF(J12="","",J12)</f>
        <v>3. 3. 2023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54.45" customHeight="1">
      <c r="A78" s="39"/>
      <c r="B78" s="40"/>
      <c r="C78" s="33" t="s">
        <v>25</v>
      </c>
      <c r="D78" s="41"/>
      <c r="E78" s="41"/>
      <c r="F78" s="28" t="str">
        <f>E15</f>
        <v>ČR - SPÚ, KPÚ pro Moravskoslezský kraj</v>
      </c>
      <c r="G78" s="41"/>
      <c r="H78" s="41"/>
      <c r="I78" s="33" t="s">
        <v>32</v>
      </c>
      <c r="J78" s="37" t="str">
        <f>E21</f>
        <v>Hanousek s.r.o.,Barákova 2745/41, 796 01 Prostějov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30</v>
      </c>
      <c r="D79" s="41"/>
      <c r="E79" s="41"/>
      <c r="F79" s="28" t="str">
        <f>IF(E18="","",E18)</f>
        <v>Vyplň údaj</v>
      </c>
      <c r="G79" s="41"/>
      <c r="H79" s="41"/>
      <c r="I79" s="33" t="s">
        <v>36</v>
      </c>
      <c r="J79" s="37" t="str">
        <f>E24</f>
        <v>Ing. Michaela Hanousková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129</v>
      </c>
      <c r="D81" s="181" t="s">
        <v>58</v>
      </c>
      <c r="E81" s="181" t="s">
        <v>54</v>
      </c>
      <c r="F81" s="181" t="s">
        <v>55</v>
      </c>
      <c r="G81" s="181" t="s">
        <v>130</v>
      </c>
      <c r="H81" s="181" t="s">
        <v>131</v>
      </c>
      <c r="I81" s="181" t="s">
        <v>132</v>
      </c>
      <c r="J81" s="181" t="s">
        <v>108</v>
      </c>
      <c r="K81" s="182" t="s">
        <v>133</v>
      </c>
      <c r="L81" s="183"/>
      <c r="M81" s="93" t="s">
        <v>19</v>
      </c>
      <c r="N81" s="94" t="s">
        <v>43</v>
      </c>
      <c r="O81" s="94" t="s">
        <v>134</v>
      </c>
      <c r="P81" s="94" t="s">
        <v>135</v>
      </c>
      <c r="Q81" s="94" t="s">
        <v>136</v>
      </c>
      <c r="R81" s="94" t="s">
        <v>137</v>
      </c>
      <c r="S81" s="94" t="s">
        <v>138</v>
      </c>
      <c r="T81" s="95" t="s">
        <v>139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140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1.2274500000000002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72</v>
      </c>
      <c r="AU82" s="18" t="s">
        <v>109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72</v>
      </c>
      <c r="E83" s="192" t="s">
        <v>141</v>
      </c>
      <c r="F83" s="192" t="s">
        <v>142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P84+P146</f>
        <v>0</v>
      </c>
      <c r="Q83" s="197"/>
      <c r="R83" s="198">
        <f>R84+R146</f>
        <v>1.2274500000000002</v>
      </c>
      <c r="S83" s="197"/>
      <c r="T83" s="199">
        <f>T84+T146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73</v>
      </c>
      <c r="AY83" s="200" t="s">
        <v>143</v>
      </c>
      <c r="BK83" s="202">
        <f>BK84+BK146</f>
        <v>0</v>
      </c>
    </row>
    <row r="84" s="12" customFormat="1" ht="22.8" customHeight="1">
      <c r="A84" s="12"/>
      <c r="B84" s="189"/>
      <c r="C84" s="190"/>
      <c r="D84" s="191" t="s">
        <v>72</v>
      </c>
      <c r="E84" s="203" t="s">
        <v>81</v>
      </c>
      <c r="F84" s="203" t="s">
        <v>144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SUM(P85:P145)</f>
        <v>0</v>
      </c>
      <c r="Q84" s="197"/>
      <c r="R84" s="198">
        <f>SUM(R85:R145)</f>
        <v>1.2274500000000002</v>
      </c>
      <c r="S84" s="197"/>
      <c r="T84" s="199">
        <f>SUM(T85:T145)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81</v>
      </c>
      <c r="AT84" s="201" t="s">
        <v>72</v>
      </c>
      <c r="AU84" s="201" t="s">
        <v>81</v>
      </c>
      <c r="AY84" s="200" t="s">
        <v>143</v>
      </c>
      <c r="BK84" s="202">
        <f>SUM(BK85:BK145)</f>
        <v>0</v>
      </c>
    </row>
    <row r="85" s="2" customFormat="1" ht="16.5" customHeight="1">
      <c r="A85" s="39"/>
      <c r="B85" s="40"/>
      <c r="C85" s="205" t="s">
        <v>81</v>
      </c>
      <c r="D85" s="205" t="s">
        <v>145</v>
      </c>
      <c r="E85" s="206" t="s">
        <v>1280</v>
      </c>
      <c r="F85" s="207" t="s">
        <v>1281</v>
      </c>
      <c r="G85" s="208" t="s">
        <v>606</v>
      </c>
      <c r="H85" s="209">
        <v>0.13600000000000001</v>
      </c>
      <c r="I85" s="210"/>
      <c r="J85" s="211">
        <f>ROUND(I85*H85,2)</f>
        <v>0</v>
      </c>
      <c r="K85" s="207" t="s">
        <v>149</v>
      </c>
      <c r="L85" s="45"/>
      <c r="M85" s="212" t="s">
        <v>19</v>
      </c>
      <c r="N85" s="213" t="s">
        <v>44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150</v>
      </c>
      <c r="AT85" s="216" t="s">
        <v>145</v>
      </c>
      <c r="AU85" s="216" t="s">
        <v>83</v>
      </c>
      <c r="AY85" s="18" t="s">
        <v>143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81</v>
      </c>
      <c r="BK85" s="217">
        <f>ROUND(I85*H85,2)</f>
        <v>0</v>
      </c>
      <c r="BL85" s="18" t="s">
        <v>150</v>
      </c>
      <c r="BM85" s="216" t="s">
        <v>1282</v>
      </c>
    </row>
    <row r="86" s="2" customFormat="1">
      <c r="A86" s="39"/>
      <c r="B86" s="40"/>
      <c r="C86" s="41"/>
      <c r="D86" s="218" t="s">
        <v>152</v>
      </c>
      <c r="E86" s="41"/>
      <c r="F86" s="219" t="s">
        <v>1283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152</v>
      </c>
      <c r="AU86" s="18" t="s">
        <v>83</v>
      </c>
    </row>
    <row r="87" s="2" customFormat="1">
      <c r="A87" s="39"/>
      <c r="B87" s="40"/>
      <c r="C87" s="41"/>
      <c r="D87" s="223" t="s">
        <v>154</v>
      </c>
      <c r="E87" s="41"/>
      <c r="F87" s="224" t="s">
        <v>1284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154</v>
      </c>
      <c r="AU87" s="18" t="s">
        <v>83</v>
      </c>
    </row>
    <row r="88" s="2" customFormat="1" ht="16.5" customHeight="1">
      <c r="A88" s="39"/>
      <c r="B88" s="40"/>
      <c r="C88" s="205" t="s">
        <v>83</v>
      </c>
      <c r="D88" s="205" t="s">
        <v>145</v>
      </c>
      <c r="E88" s="206" t="s">
        <v>1285</v>
      </c>
      <c r="F88" s="207" t="s">
        <v>1286</v>
      </c>
      <c r="G88" s="208" t="s">
        <v>606</v>
      </c>
      <c r="H88" s="209">
        <v>0.083000000000000004</v>
      </c>
      <c r="I88" s="210"/>
      <c r="J88" s="211">
        <f>ROUND(I88*H88,2)</f>
        <v>0</v>
      </c>
      <c r="K88" s="207" t="s">
        <v>149</v>
      </c>
      <c r="L88" s="45"/>
      <c r="M88" s="212" t="s">
        <v>19</v>
      </c>
      <c r="N88" s="213" t="s">
        <v>44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150</v>
      </c>
      <c r="AT88" s="216" t="s">
        <v>145</v>
      </c>
      <c r="AU88" s="216" t="s">
        <v>83</v>
      </c>
      <c r="AY88" s="18" t="s">
        <v>143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81</v>
      </c>
      <c r="BK88" s="217">
        <f>ROUND(I88*H88,2)</f>
        <v>0</v>
      </c>
      <c r="BL88" s="18" t="s">
        <v>150</v>
      </c>
      <c r="BM88" s="216" t="s">
        <v>1287</v>
      </c>
    </row>
    <row r="89" s="2" customFormat="1">
      <c r="A89" s="39"/>
      <c r="B89" s="40"/>
      <c r="C89" s="41"/>
      <c r="D89" s="218" t="s">
        <v>152</v>
      </c>
      <c r="E89" s="41"/>
      <c r="F89" s="219" t="s">
        <v>1288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152</v>
      </c>
      <c r="AU89" s="18" t="s">
        <v>83</v>
      </c>
    </row>
    <row r="90" s="2" customFormat="1">
      <c r="A90" s="39"/>
      <c r="B90" s="40"/>
      <c r="C90" s="41"/>
      <c r="D90" s="223" t="s">
        <v>154</v>
      </c>
      <c r="E90" s="41"/>
      <c r="F90" s="224" t="s">
        <v>1289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154</v>
      </c>
      <c r="AU90" s="18" t="s">
        <v>83</v>
      </c>
    </row>
    <row r="91" s="2" customFormat="1" ht="24.15" customHeight="1">
      <c r="A91" s="39"/>
      <c r="B91" s="40"/>
      <c r="C91" s="205" t="s">
        <v>175</v>
      </c>
      <c r="D91" s="205" t="s">
        <v>145</v>
      </c>
      <c r="E91" s="206" t="s">
        <v>539</v>
      </c>
      <c r="F91" s="207" t="s">
        <v>540</v>
      </c>
      <c r="G91" s="208" t="s">
        <v>148</v>
      </c>
      <c r="H91" s="209">
        <v>533</v>
      </c>
      <c r="I91" s="210"/>
      <c r="J91" s="211">
        <f>ROUND(I91*H91,2)</f>
        <v>0</v>
      </c>
      <c r="K91" s="207" t="s">
        <v>149</v>
      </c>
      <c r="L91" s="45"/>
      <c r="M91" s="212" t="s">
        <v>19</v>
      </c>
      <c r="N91" s="213" t="s">
        <v>44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150</v>
      </c>
      <c r="AT91" s="216" t="s">
        <v>145</v>
      </c>
      <c r="AU91" s="216" t="s">
        <v>83</v>
      </c>
      <c r="AY91" s="18" t="s">
        <v>143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81</v>
      </c>
      <c r="BK91" s="217">
        <f>ROUND(I91*H91,2)</f>
        <v>0</v>
      </c>
      <c r="BL91" s="18" t="s">
        <v>150</v>
      </c>
      <c r="BM91" s="216" t="s">
        <v>1290</v>
      </c>
    </row>
    <row r="92" s="2" customFormat="1">
      <c r="A92" s="39"/>
      <c r="B92" s="40"/>
      <c r="C92" s="41"/>
      <c r="D92" s="218" t="s">
        <v>152</v>
      </c>
      <c r="E92" s="41"/>
      <c r="F92" s="219" t="s">
        <v>542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152</v>
      </c>
      <c r="AU92" s="18" t="s">
        <v>83</v>
      </c>
    </row>
    <row r="93" s="2" customFormat="1">
      <c r="A93" s="39"/>
      <c r="B93" s="40"/>
      <c r="C93" s="41"/>
      <c r="D93" s="223" t="s">
        <v>154</v>
      </c>
      <c r="E93" s="41"/>
      <c r="F93" s="224" t="s">
        <v>543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154</v>
      </c>
      <c r="AU93" s="18" t="s">
        <v>83</v>
      </c>
    </row>
    <row r="94" s="2" customFormat="1" ht="16.5" customHeight="1">
      <c r="A94" s="39"/>
      <c r="B94" s="40"/>
      <c r="C94" s="205" t="s">
        <v>150</v>
      </c>
      <c r="D94" s="205" t="s">
        <v>145</v>
      </c>
      <c r="E94" s="206" t="s">
        <v>1291</v>
      </c>
      <c r="F94" s="207" t="s">
        <v>1292</v>
      </c>
      <c r="G94" s="208" t="s">
        <v>148</v>
      </c>
      <c r="H94" s="209">
        <v>533</v>
      </c>
      <c r="I94" s="210"/>
      <c r="J94" s="211">
        <f>ROUND(I94*H94,2)</f>
        <v>0</v>
      </c>
      <c r="K94" s="207" t="s">
        <v>149</v>
      </c>
      <c r="L94" s="45"/>
      <c r="M94" s="212" t="s">
        <v>19</v>
      </c>
      <c r="N94" s="213" t="s">
        <v>44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150</v>
      </c>
      <c r="AT94" s="216" t="s">
        <v>145</v>
      </c>
      <c r="AU94" s="216" t="s">
        <v>83</v>
      </c>
      <c r="AY94" s="18" t="s">
        <v>143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81</v>
      </c>
      <c r="BK94" s="217">
        <f>ROUND(I94*H94,2)</f>
        <v>0</v>
      </c>
      <c r="BL94" s="18" t="s">
        <v>150</v>
      </c>
      <c r="BM94" s="216" t="s">
        <v>1293</v>
      </c>
    </row>
    <row r="95" s="2" customFormat="1">
      <c r="A95" s="39"/>
      <c r="B95" s="40"/>
      <c r="C95" s="41"/>
      <c r="D95" s="218" t="s">
        <v>152</v>
      </c>
      <c r="E95" s="41"/>
      <c r="F95" s="219" t="s">
        <v>1294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152</v>
      </c>
      <c r="AU95" s="18" t="s">
        <v>83</v>
      </c>
    </row>
    <row r="96" s="2" customFormat="1">
      <c r="A96" s="39"/>
      <c r="B96" s="40"/>
      <c r="C96" s="41"/>
      <c r="D96" s="223" t="s">
        <v>154</v>
      </c>
      <c r="E96" s="41"/>
      <c r="F96" s="224" t="s">
        <v>1295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154</v>
      </c>
      <c r="AU96" s="18" t="s">
        <v>83</v>
      </c>
    </row>
    <row r="97" s="2" customFormat="1" ht="16.5" customHeight="1">
      <c r="A97" s="39"/>
      <c r="B97" s="40"/>
      <c r="C97" s="257" t="s">
        <v>191</v>
      </c>
      <c r="D97" s="257" t="s">
        <v>468</v>
      </c>
      <c r="E97" s="258" t="s">
        <v>1296</v>
      </c>
      <c r="F97" s="259" t="s">
        <v>1297</v>
      </c>
      <c r="G97" s="260" t="s">
        <v>556</v>
      </c>
      <c r="H97" s="261">
        <v>5.4000000000000004</v>
      </c>
      <c r="I97" s="262"/>
      <c r="J97" s="263">
        <f>ROUND(I97*H97,2)</f>
        <v>0</v>
      </c>
      <c r="K97" s="259" t="s">
        <v>149</v>
      </c>
      <c r="L97" s="264"/>
      <c r="M97" s="265" t="s">
        <v>19</v>
      </c>
      <c r="N97" s="266" t="s">
        <v>44</v>
      </c>
      <c r="O97" s="85"/>
      <c r="P97" s="214">
        <f>O97*H97</f>
        <v>0</v>
      </c>
      <c r="Q97" s="214">
        <v>0.001</v>
      </c>
      <c r="R97" s="214">
        <f>Q97*H97</f>
        <v>0.0054000000000000003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210</v>
      </c>
      <c r="AT97" s="216" t="s">
        <v>468</v>
      </c>
      <c r="AU97" s="216" t="s">
        <v>83</v>
      </c>
      <c r="AY97" s="18" t="s">
        <v>143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81</v>
      </c>
      <c r="BK97" s="217">
        <f>ROUND(I97*H97,2)</f>
        <v>0</v>
      </c>
      <c r="BL97" s="18" t="s">
        <v>150</v>
      </c>
      <c r="BM97" s="216" t="s">
        <v>1298</v>
      </c>
    </row>
    <row r="98" s="2" customFormat="1">
      <c r="A98" s="39"/>
      <c r="B98" s="40"/>
      <c r="C98" s="41"/>
      <c r="D98" s="218" t="s">
        <v>152</v>
      </c>
      <c r="E98" s="41"/>
      <c r="F98" s="219" t="s">
        <v>1297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152</v>
      </c>
      <c r="AU98" s="18" t="s">
        <v>83</v>
      </c>
    </row>
    <row r="99" s="2" customFormat="1" ht="21.75" customHeight="1">
      <c r="A99" s="39"/>
      <c r="B99" s="40"/>
      <c r="C99" s="205" t="s">
        <v>198</v>
      </c>
      <c r="D99" s="205" t="s">
        <v>145</v>
      </c>
      <c r="E99" s="206" t="s">
        <v>1299</v>
      </c>
      <c r="F99" s="207" t="s">
        <v>1300</v>
      </c>
      <c r="G99" s="208" t="s">
        <v>185</v>
      </c>
      <c r="H99" s="209">
        <v>140</v>
      </c>
      <c r="I99" s="210"/>
      <c r="J99" s="211">
        <f>ROUND(I99*H99,2)</f>
        <v>0</v>
      </c>
      <c r="K99" s="207" t="s">
        <v>149</v>
      </c>
      <c r="L99" s="45"/>
      <c r="M99" s="212" t="s">
        <v>19</v>
      </c>
      <c r="N99" s="213" t="s">
        <v>44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150</v>
      </c>
      <c r="AT99" s="216" t="s">
        <v>145</v>
      </c>
      <c r="AU99" s="216" t="s">
        <v>83</v>
      </c>
      <c r="AY99" s="18" t="s">
        <v>143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81</v>
      </c>
      <c r="BK99" s="217">
        <f>ROUND(I99*H99,2)</f>
        <v>0</v>
      </c>
      <c r="BL99" s="18" t="s">
        <v>150</v>
      </c>
      <c r="BM99" s="216" t="s">
        <v>1301</v>
      </c>
    </row>
    <row r="100" s="2" customFormat="1">
      <c r="A100" s="39"/>
      <c r="B100" s="40"/>
      <c r="C100" s="41"/>
      <c r="D100" s="218" t="s">
        <v>152</v>
      </c>
      <c r="E100" s="41"/>
      <c r="F100" s="219" t="s">
        <v>1302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152</v>
      </c>
      <c r="AU100" s="18" t="s">
        <v>83</v>
      </c>
    </row>
    <row r="101" s="2" customFormat="1">
      <c r="A101" s="39"/>
      <c r="B101" s="40"/>
      <c r="C101" s="41"/>
      <c r="D101" s="223" t="s">
        <v>154</v>
      </c>
      <c r="E101" s="41"/>
      <c r="F101" s="224" t="s">
        <v>1303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154</v>
      </c>
      <c r="AU101" s="18" t="s">
        <v>83</v>
      </c>
    </row>
    <row r="102" s="2" customFormat="1" ht="21.75" customHeight="1">
      <c r="A102" s="39"/>
      <c r="B102" s="40"/>
      <c r="C102" s="205" t="s">
        <v>204</v>
      </c>
      <c r="D102" s="205" t="s">
        <v>145</v>
      </c>
      <c r="E102" s="206" t="s">
        <v>1304</v>
      </c>
      <c r="F102" s="207" t="s">
        <v>1305</v>
      </c>
      <c r="G102" s="208" t="s">
        <v>185</v>
      </c>
      <c r="H102" s="209">
        <v>35</v>
      </c>
      <c r="I102" s="210"/>
      <c r="J102" s="211">
        <f>ROUND(I102*H102,2)</f>
        <v>0</v>
      </c>
      <c r="K102" s="207" t="s">
        <v>149</v>
      </c>
      <c r="L102" s="45"/>
      <c r="M102" s="212" t="s">
        <v>19</v>
      </c>
      <c r="N102" s="213" t="s">
        <v>44</v>
      </c>
      <c r="O102" s="85"/>
      <c r="P102" s="214">
        <f>O102*H102</f>
        <v>0</v>
      </c>
      <c r="Q102" s="214">
        <v>5.0000000000000002E-05</v>
      </c>
      <c r="R102" s="214">
        <f>Q102*H102</f>
        <v>0.00175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150</v>
      </c>
      <c r="AT102" s="216" t="s">
        <v>145</v>
      </c>
      <c r="AU102" s="216" t="s">
        <v>83</v>
      </c>
      <c r="AY102" s="18" t="s">
        <v>143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81</v>
      </c>
      <c r="BK102" s="217">
        <f>ROUND(I102*H102,2)</f>
        <v>0</v>
      </c>
      <c r="BL102" s="18" t="s">
        <v>150</v>
      </c>
      <c r="BM102" s="216" t="s">
        <v>1306</v>
      </c>
    </row>
    <row r="103" s="2" customFormat="1">
      <c r="A103" s="39"/>
      <c r="B103" s="40"/>
      <c r="C103" s="41"/>
      <c r="D103" s="218" t="s">
        <v>152</v>
      </c>
      <c r="E103" s="41"/>
      <c r="F103" s="219" t="s">
        <v>1307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152</v>
      </c>
      <c r="AU103" s="18" t="s">
        <v>83</v>
      </c>
    </row>
    <row r="104" s="2" customFormat="1">
      <c r="A104" s="39"/>
      <c r="B104" s="40"/>
      <c r="C104" s="41"/>
      <c r="D104" s="223" t="s">
        <v>154</v>
      </c>
      <c r="E104" s="41"/>
      <c r="F104" s="224" t="s">
        <v>1308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154</v>
      </c>
      <c r="AU104" s="18" t="s">
        <v>83</v>
      </c>
    </row>
    <row r="105" s="2" customFormat="1" ht="16.5" customHeight="1">
      <c r="A105" s="39"/>
      <c r="B105" s="40"/>
      <c r="C105" s="257" t="s">
        <v>210</v>
      </c>
      <c r="D105" s="257" t="s">
        <v>468</v>
      </c>
      <c r="E105" s="258" t="s">
        <v>1309</v>
      </c>
      <c r="F105" s="259" t="s">
        <v>1310</v>
      </c>
      <c r="G105" s="260" t="s">
        <v>185</v>
      </c>
      <c r="H105" s="261">
        <v>35</v>
      </c>
      <c r="I105" s="262"/>
      <c r="J105" s="263">
        <f>ROUND(I105*H105,2)</f>
        <v>0</v>
      </c>
      <c r="K105" s="259" t="s">
        <v>149</v>
      </c>
      <c r="L105" s="264"/>
      <c r="M105" s="265" t="s">
        <v>19</v>
      </c>
      <c r="N105" s="266" t="s">
        <v>44</v>
      </c>
      <c r="O105" s="85"/>
      <c r="P105" s="214">
        <f>O105*H105</f>
        <v>0</v>
      </c>
      <c r="Q105" s="214">
        <v>0.0047200000000000002</v>
      </c>
      <c r="R105" s="214">
        <f>Q105*H105</f>
        <v>0.16520000000000001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210</v>
      </c>
      <c r="AT105" s="216" t="s">
        <v>468</v>
      </c>
      <c r="AU105" s="216" t="s">
        <v>83</v>
      </c>
      <c r="AY105" s="18" t="s">
        <v>143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81</v>
      </c>
      <c r="BK105" s="217">
        <f>ROUND(I105*H105,2)</f>
        <v>0</v>
      </c>
      <c r="BL105" s="18" t="s">
        <v>150</v>
      </c>
      <c r="BM105" s="216" t="s">
        <v>1311</v>
      </c>
    </row>
    <row r="106" s="2" customFormat="1">
      <c r="A106" s="39"/>
      <c r="B106" s="40"/>
      <c r="C106" s="41"/>
      <c r="D106" s="218" t="s">
        <v>152</v>
      </c>
      <c r="E106" s="41"/>
      <c r="F106" s="219" t="s">
        <v>1310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152</v>
      </c>
      <c r="AU106" s="18" t="s">
        <v>83</v>
      </c>
    </row>
    <row r="107" s="2" customFormat="1" ht="16.5" customHeight="1">
      <c r="A107" s="39"/>
      <c r="B107" s="40"/>
      <c r="C107" s="257" t="s">
        <v>216</v>
      </c>
      <c r="D107" s="257" t="s">
        <v>468</v>
      </c>
      <c r="E107" s="258" t="s">
        <v>1312</v>
      </c>
      <c r="F107" s="259" t="s">
        <v>1313</v>
      </c>
      <c r="G107" s="260" t="s">
        <v>1177</v>
      </c>
      <c r="H107" s="261">
        <v>35</v>
      </c>
      <c r="I107" s="262"/>
      <c r="J107" s="263">
        <f>ROUND(I107*H107,2)</f>
        <v>0</v>
      </c>
      <c r="K107" s="259" t="s">
        <v>19</v>
      </c>
      <c r="L107" s="264"/>
      <c r="M107" s="265" t="s">
        <v>19</v>
      </c>
      <c r="N107" s="266" t="s">
        <v>44</v>
      </c>
      <c r="O107" s="85"/>
      <c r="P107" s="214">
        <f>O107*H107</f>
        <v>0</v>
      </c>
      <c r="Q107" s="214">
        <v>0.00010000000000000001</v>
      </c>
      <c r="R107" s="214">
        <f>Q107*H107</f>
        <v>0.0035000000000000001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210</v>
      </c>
      <c r="AT107" s="216" t="s">
        <v>468</v>
      </c>
      <c r="AU107" s="216" t="s">
        <v>83</v>
      </c>
      <c r="AY107" s="18" t="s">
        <v>143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81</v>
      </c>
      <c r="BK107" s="217">
        <f>ROUND(I107*H107,2)</f>
        <v>0</v>
      </c>
      <c r="BL107" s="18" t="s">
        <v>150</v>
      </c>
      <c r="BM107" s="216" t="s">
        <v>1314</v>
      </c>
    </row>
    <row r="108" s="2" customFormat="1">
      <c r="A108" s="39"/>
      <c r="B108" s="40"/>
      <c r="C108" s="41"/>
      <c r="D108" s="218" t="s">
        <v>152</v>
      </c>
      <c r="E108" s="41"/>
      <c r="F108" s="219" t="s">
        <v>1313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152</v>
      </c>
      <c r="AU108" s="18" t="s">
        <v>83</v>
      </c>
    </row>
    <row r="109" s="2" customFormat="1" ht="21.75" customHeight="1">
      <c r="A109" s="39"/>
      <c r="B109" s="40"/>
      <c r="C109" s="205" t="s">
        <v>222</v>
      </c>
      <c r="D109" s="205" t="s">
        <v>145</v>
      </c>
      <c r="E109" s="206" t="s">
        <v>612</v>
      </c>
      <c r="F109" s="207" t="s">
        <v>613</v>
      </c>
      <c r="G109" s="208" t="s">
        <v>148</v>
      </c>
      <c r="H109" s="209">
        <v>533</v>
      </c>
      <c r="I109" s="210"/>
      <c r="J109" s="211">
        <f>ROUND(I109*H109,2)</f>
        <v>0</v>
      </c>
      <c r="K109" s="207" t="s">
        <v>149</v>
      </c>
      <c r="L109" s="45"/>
      <c r="M109" s="212" t="s">
        <v>19</v>
      </c>
      <c r="N109" s="213" t="s">
        <v>44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150</v>
      </c>
      <c r="AT109" s="216" t="s">
        <v>145</v>
      </c>
      <c r="AU109" s="216" t="s">
        <v>83</v>
      </c>
      <c r="AY109" s="18" t="s">
        <v>143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81</v>
      </c>
      <c r="BK109" s="217">
        <f>ROUND(I109*H109,2)</f>
        <v>0</v>
      </c>
      <c r="BL109" s="18" t="s">
        <v>150</v>
      </c>
      <c r="BM109" s="216" t="s">
        <v>1315</v>
      </c>
    </row>
    <row r="110" s="2" customFormat="1">
      <c r="A110" s="39"/>
      <c r="B110" s="40"/>
      <c r="C110" s="41"/>
      <c r="D110" s="218" t="s">
        <v>152</v>
      </c>
      <c r="E110" s="41"/>
      <c r="F110" s="219" t="s">
        <v>615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152</v>
      </c>
      <c r="AU110" s="18" t="s">
        <v>83</v>
      </c>
    </row>
    <row r="111" s="2" customFormat="1">
      <c r="A111" s="39"/>
      <c r="B111" s="40"/>
      <c r="C111" s="41"/>
      <c r="D111" s="223" t="s">
        <v>154</v>
      </c>
      <c r="E111" s="41"/>
      <c r="F111" s="224" t="s">
        <v>616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154</v>
      </c>
      <c r="AU111" s="18" t="s">
        <v>83</v>
      </c>
    </row>
    <row r="112" s="2" customFormat="1" ht="16.5" customHeight="1">
      <c r="A112" s="39"/>
      <c r="B112" s="40"/>
      <c r="C112" s="257" t="s">
        <v>228</v>
      </c>
      <c r="D112" s="257" t="s">
        <v>468</v>
      </c>
      <c r="E112" s="258" t="s">
        <v>619</v>
      </c>
      <c r="F112" s="259" t="s">
        <v>620</v>
      </c>
      <c r="G112" s="260" t="s">
        <v>621</v>
      </c>
      <c r="H112" s="261">
        <v>1</v>
      </c>
      <c r="I112" s="262"/>
      <c r="J112" s="263">
        <f>ROUND(I112*H112,2)</f>
        <v>0</v>
      </c>
      <c r="K112" s="259" t="s">
        <v>149</v>
      </c>
      <c r="L112" s="264"/>
      <c r="M112" s="265" t="s">
        <v>19</v>
      </c>
      <c r="N112" s="266" t="s">
        <v>44</v>
      </c>
      <c r="O112" s="85"/>
      <c r="P112" s="214">
        <f>O112*H112</f>
        <v>0</v>
      </c>
      <c r="Q112" s="214">
        <v>0.001</v>
      </c>
      <c r="R112" s="214">
        <f>Q112*H112</f>
        <v>0.001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210</v>
      </c>
      <c r="AT112" s="216" t="s">
        <v>468</v>
      </c>
      <c r="AU112" s="216" t="s">
        <v>83</v>
      </c>
      <c r="AY112" s="18" t="s">
        <v>143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81</v>
      </c>
      <c r="BK112" s="217">
        <f>ROUND(I112*H112,2)</f>
        <v>0</v>
      </c>
      <c r="BL112" s="18" t="s">
        <v>150</v>
      </c>
      <c r="BM112" s="216" t="s">
        <v>1316</v>
      </c>
    </row>
    <row r="113" s="2" customFormat="1">
      <c r="A113" s="39"/>
      <c r="B113" s="40"/>
      <c r="C113" s="41"/>
      <c r="D113" s="218" t="s">
        <v>152</v>
      </c>
      <c r="E113" s="41"/>
      <c r="F113" s="219" t="s">
        <v>620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152</v>
      </c>
      <c r="AU113" s="18" t="s">
        <v>83</v>
      </c>
    </row>
    <row r="114" s="2" customFormat="1" ht="16.5" customHeight="1">
      <c r="A114" s="39"/>
      <c r="B114" s="40"/>
      <c r="C114" s="257" t="s">
        <v>235</v>
      </c>
      <c r="D114" s="257" t="s">
        <v>468</v>
      </c>
      <c r="E114" s="258" t="s">
        <v>1317</v>
      </c>
      <c r="F114" s="259" t="s">
        <v>1318</v>
      </c>
      <c r="G114" s="260" t="s">
        <v>185</v>
      </c>
      <c r="H114" s="261">
        <v>7</v>
      </c>
      <c r="I114" s="262"/>
      <c r="J114" s="263">
        <f>ROUND(I114*H114,2)</f>
        <v>0</v>
      </c>
      <c r="K114" s="259" t="s">
        <v>149</v>
      </c>
      <c r="L114" s="264"/>
      <c r="M114" s="265" t="s">
        <v>19</v>
      </c>
      <c r="N114" s="266" t="s">
        <v>44</v>
      </c>
      <c r="O114" s="85"/>
      <c r="P114" s="214">
        <f>O114*H114</f>
        <v>0</v>
      </c>
      <c r="Q114" s="214">
        <v>0.027</v>
      </c>
      <c r="R114" s="214">
        <f>Q114*H114</f>
        <v>0.189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210</v>
      </c>
      <c r="AT114" s="216" t="s">
        <v>468</v>
      </c>
      <c r="AU114" s="216" t="s">
        <v>83</v>
      </c>
      <c r="AY114" s="18" t="s">
        <v>143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81</v>
      </c>
      <c r="BK114" s="217">
        <f>ROUND(I114*H114,2)</f>
        <v>0</v>
      </c>
      <c r="BL114" s="18" t="s">
        <v>150</v>
      </c>
      <c r="BM114" s="216" t="s">
        <v>1319</v>
      </c>
    </row>
    <row r="115" s="2" customFormat="1">
      <c r="A115" s="39"/>
      <c r="B115" s="40"/>
      <c r="C115" s="41"/>
      <c r="D115" s="218" t="s">
        <v>152</v>
      </c>
      <c r="E115" s="41"/>
      <c r="F115" s="219" t="s">
        <v>1318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152</v>
      </c>
      <c r="AU115" s="18" t="s">
        <v>83</v>
      </c>
    </row>
    <row r="116" s="2" customFormat="1" ht="16.5" customHeight="1">
      <c r="A116" s="39"/>
      <c r="B116" s="40"/>
      <c r="C116" s="257" t="s">
        <v>242</v>
      </c>
      <c r="D116" s="257" t="s">
        <v>468</v>
      </c>
      <c r="E116" s="258" t="s">
        <v>1320</v>
      </c>
      <c r="F116" s="259" t="s">
        <v>1321</v>
      </c>
      <c r="G116" s="260" t="s">
        <v>1177</v>
      </c>
      <c r="H116" s="261">
        <v>7</v>
      </c>
      <c r="I116" s="262"/>
      <c r="J116" s="263">
        <f>ROUND(I116*H116,2)</f>
        <v>0</v>
      </c>
      <c r="K116" s="259" t="s">
        <v>19</v>
      </c>
      <c r="L116" s="264"/>
      <c r="M116" s="265" t="s">
        <v>19</v>
      </c>
      <c r="N116" s="266" t="s">
        <v>44</v>
      </c>
      <c r="O116" s="85"/>
      <c r="P116" s="214">
        <f>O116*H116</f>
        <v>0</v>
      </c>
      <c r="Q116" s="214">
        <v>0.002</v>
      </c>
      <c r="R116" s="214">
        <f>Q116*H116</f>
        <v>0.014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210</v>
      </c>
      <c r="AT116" s="216" t="s">
        <v>468</v>
      </c>
      <c r="AU116" s="216" t="s">
        <v>83</v>
      </c>
      <c r="AY116" s="18" t="s">
        <v>143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81</v>
      </c>
      <c r="BK116" s="217">
        <f>ROUND(I116*H116,2)</f>
        <v>0</v>
      </c>
      <c r="BL116" s="18" t="s">
        <v>150</v>
      </c>
      <c r="BM116" s="216" t="s">
        <v>1322</v>
      </c>
    </row>
    <row r="117" s="2" customFormat="1">
      <c r="A117" s="39"/>
      <c r="B117" s="40"/>
      <c r="C117" s="41"/>
      <c r="D117" s="218" t="s">
        <v>152</v>
      </c>
      <c r="E117" s="41"/>
      <c r="F117" s="219" t="s">
        <v>1321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152</v>
      </c>
      <c r="AU117" s="18" t="s">
        <v>83</v>
      </c>
    </row>
    <row r="118" s="2" customFormat="1" ht="16.5" customHeight="1">
      <c r="A118" s="39"/>
      <c r="B118" s="40"/>
      <c r="C118" s="257" t="s">
        <v>248</v>
      </c>
      <c r="D118" s="257" t="s">
        <v>468</v>
      </c>
      <c r="E118" s="258" t="s">
        <v>1323</v>
      </c>
      <c r="F118" s="259" t="s">
        <v>1324</v>
      </c>
      <c r="G118" s="260" t="s">
        <v>1177</v>
      </c>
      <c r="H118" s="261">
        <v>7</v>
      </c>
      <c r="I118" s="262"/>
      <c r="J118" s="263">
        <f>ROUND(I118*H118,2)</f>
        <v>0</v>
      </c>
      <c r="K118" s="259" t="s">
        <v>19</v>
      </c>
      <c r="L118" s="264"/>
      <c r="M118" s="265" t="s">
        <v>19</v>
      </c>
      <c r="N118" s="266" t="s">
        <v>44</v>
      </c>
      <c r="O118" s="85"/>
      <c r="P118" s="214">
        <f>O118*H118</f>
        <v>0</v>
      </c>
      <c r="Q118" s="214">
        <v>0.002</v>
      </c>
      <c r="R118" s="214">
        <f>Q118*H118</f>
        <v>0.014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210</v>
      </c>
      <c r="AT118" s="216" t="s">
        <v>468</v>
      </c>
      <c r="AU118" s="216" t="s">
        <v>83</v>
      </c>
      <c r="AY118" s="18" t="s">
        <v>143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81</v>
      </c>
      <c r="BK118" s="217">
        <f>ROUND(I118*H118,2)</f>
        <v>0</v>
      </c>
      <c r="BL118" s="18" t="s">
        <v>150</v>
      </c>
      <c r="BM118" s="216" t="s">
        <v>1325</v>
      </c>
    </row>
    <row r="119" s="2" customFormat="1">
      <c r="A119" s="39"/>
      <c r="B119" s="40"/>
      <c r="C119" s="41"/>
      <c r="D119" s="218" t="s">
        <v>152</v>
      </c>
      <c r="E119" s="41"/>
      <c r="F119" s="219" t="s">
        <v>1324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152</v>
      </c>
      <c r="AU119" s="18" t="s">
        <v>83</v>
      </c>
    </row>
    <row r="120" s="2" customFormat="1" ht="16.5" customHeight="1">
      <c r="A120" s="39"/>
      <c r="B120" s="40"/>
      <c r="C120" s="257" t="s">
        <v>8</v>
      </c>
      <c r="D120" s="257" t="s">
        <v>468</v>
      </c>
      <c r="E120" s="258" t="s">
        <v>1326</v>
      </c>
      <c r="F120" s="259" t="s">
        <v>1327</v>
      </c>
      <c r="G120" s="260" t="s">
        <v>1177</v>
      </c>
      <c r="H120" s="261">
        <v>7</v>
      </c>
      <c r="I120" s="262"/>
      <c r="J120" s="263">
        <f>ROUND(I120*H120,2)</f>
        <v>0</v>
      </c>
      <c r="K120" s="259" t="s">
        <v>19</v>
      </c>
      <c r="L120" s="264"/>
      <c r="M120" s="265" t="s">
        <v>19</v>
      </c>
      <c r="N120" s="266" t="s">
        <v>44</v>
      </c>
      <c r="O120" s="85"/>
      <c r="P120" s="214">
        <f>O120*H120</f>
        <v>0</v>
      </c>
      <c r="Q120" s="214">
        <v>0.002</v>
      </c>
      <c r="R120" s="214">
        <f>Q120*H120</f>
        <v>0.014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210</v>
      </c>
      <c r="AT120" s="216" t="s">
        <v>468</v>
      </c>
      <c r="AU120" s="216" t="s">
        <v>83</v>
      </c>
      <c r="AY120" s="18" t="s">
        <v>143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81</v>
      </c>
      <c r="BK120" s="217">
        <f>ROUND(I120*H120,2)</f>
        <v>0</v>
      </c>
      <c r="BL120" s="18" t="s">
        <v>150</v>
      </c>
      <c r="BM120" s="216" t="s">
        <v>1328</v>
      </c>
    </row>
    <row r="121" s="2" customFormat="1">
      <c r="A121" s="39"/>
      <c r="B121" s="40"/>
      <c r="C121" s="41"/>
      <c r="D121" s="218" t="s">
        <v>152</v>
      </c>
      <c r="E121" s="41"/>
      <c r="F121" s="219" t="s">
        <v>1327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152</v>
      </c>
      <c r="AU121" s="18" t="s">
        <v>83</v>
      </c>
    </row>
    <row r="122" s="2" customFormat="1" ht="16.5" customHeight="1">
      <c r="A122" s="39"/>
      <c r="B122" s="40"/>
      <c r="C122" s="257" t="s">
        <v>259</v>
      </c>
      <c r="D122" s="257" t="s">
        <v>468</v>
      </c>
      <c r="E122" s="258" t="s">
        <v>1329</v>
      </c>
      <c r="F122" s="259" t="s">
        <v>1330</v>
      </c>
      <c r="G122" s="260" t="s">
        <v>1177</v>
      </c>
      <c r="H122" s="261">
        <v>7</v>
      </c>
      <c r="I122" s="262"/>
      <c r="J122" s="263">
        <f>ROUND(I122*H122,2)</f>
        <v>0</v>
      </c>
      <c r="K122" s="259" t="s">
        <v>19</v>
      </c>
      <c r="L122" s="264"/>
      <c r="M122" s="265" t="s">
        <v>19</v>
      </c>
      <c r="N122" s="266" t="s">
        <v>44</v>
      </c>
      <c r="O122" s="85"/>
      <c r="P122" s="214">
        <f>O122*H122</f>
        <v>0</v>
      </c>
      <c r="Q122" s="214">
        <v>0.002</v>
      </c>
      <c r="R122" s="214">
        <f>Q122*H122</f>
        <v>0.014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210</v>
      </c>
      <c r="AT122" s="216" t="s">
        <v>468</v>
      </c>
      <c r="AU122" s="216" t="s">
        <v>83</v>
      </c>
      <c r="AY122" s="18" t="s">
        <v>143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81</v>
      </c>
      <c r="BK122" s="217">
        <f>ROUND(I122*H122,2)</f>
        <v>0</v>
      </c>
      <c r="BL122" s="18" t="s">
        <v>150</v>
      </c>
      <c r="BM122" s="216" t="s">
        <v>1331</v>
      </c>
    </row>
    <row r="123" s="2" customFormat="1">
      <c r="A123" s="39"/>
      <c r="B123" s="40"/>
      <c r="C123" s="41"/>
      <c r="D123" s="218" t="s">
        <v>152</v>
      </c>
      <c r="E123" s="41"/>
      <c r="F123" s="219" t="s">
        <v>1330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152</v>
      </c>
      <c r="AU123" s="18" t="s">
        <v>83</v>
      </c>
    </row>
    <row r="124" s="2" customFormat="1" ht="16.5" customHeight="1">
      <c r="A124" s="39"/>
      <c r="B124" s="40"/>
      <c r="C124" s="257" t="s">
        <v>265</v>
      </c>
      <c r="D124" s="257" t="s">
        <v>468</v>
      </c>
      <c r="E124" s="258" t="s">
        <v>1332</v>
      </c>
      <c r="F124" s="259" t="s">
        <v>1333</v>
      </c>
      <c r="G124" s="260" t="s">
        <v>1177</v>
      </c>
      <c r="H124" s="261">
        <v>35</v>
      </c>
      <c r="I124" s="262"/>
      <c r="J124" s="263">
        <f>ROUND(I124*H124,2)</f>
        <v>0</v>
      </c>
      <c r="K124" s="259" t="s">
        <v>19</v>
      </c>
      <c r="L124" s="264"/>
      <c r="M124" s="265" t="s">
        <v>19</v>
      </c>
      <c r="N124" s="266" t="s">
        <v>44</v>
      </c>
      <c r="O124" s="85"/>
      <c r="P124" s="214">
        <f>O124*H124</f>
        <v>0</v>
      </c>
      <c r="Q124" s="214">
        <v>0.001</v>
      </c>
      <c r="R124" s="214">
        <f>Q124*H124</f>
        <v>0.035000000000000003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210</v>
      </c>
      <c r="AT124" s="216" t="s">
        <v>468</v>
      </c>
      <c r="AU124" s="216" t="s">
        <v>83</v>
      </c>
      <c r="AY124" s="18" t="s">
        <v>143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81</v>
      </c>
      <c r="BK124" s="217">
        <f>ROUND(I124*H124,2)</f>
        <v>0</v>
      </c>
      <c r="BL124" s="18" t="s">
        <v>150</v>
      </c>
      <c r="BM124" s="216" t="s">
        <v>1334</v>
      </c>
    </row>
    <row r="125" s="2" customFormat="1">
      <c r="A125" s="39"/>
      <c r="B125" s="40"/>
      <c r="C125" s="41"/>
      <c r="D125" s="218" t="s">
        <v>152</v>
      </c>
      <c r="E125" s="41"/>
      <c r="F125" s="219" t="s">
        <v>1333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152</v>
      </c>
      <c r="AU125" s="18" t="s">
        <v>83</v>
      </c>
    </row>
    <row r="126" s="2" customFormat="1" ht="16.5" customHeight="1">
      <c r="A126" s="39"/>
      <c r="B126" s="40"/>
      <c r="C126" s="257" t="s">
        <v>271</v>
      </c>
      <c r="D126" s="257" t="s">
        <v>468</v>
      </c>
      <c r="E126" s="258" t="s">
        <v>1335</v>
      </c>
      <c r="F126" s="259" t="s">
        <v>1336</v>
      </c>
      <c r="G126" s="260" t="s">
        <v>1177</v>
      </c>
      <c r="H126" s="261">
        <v>35</v>
      </c>
      <c r="I126" s="262"/>
      <c r="J126" s="263">
        <f>ROUND(I126*H126,2)</f>
        <v>0</v>
      </c>
      <c r="K126" s="259" t="s">
        <v>19</v>
      </c>
      <c r="L126" s="264"/>
      <c r="M126" s="265" t="s">
        <v>19</v>
      </c>
      <c r="N126" s="266" t="s">
        <v>44</v>
      </c>
      <c r="O126" s="85"/>
      <c r="P126" s="214">
        <f>O126*H126</f>
        <v>0</v>
      </c>
      <c r="Q126" s="214">
        <v>0.001</v>
      </c>
      <c r="R126" s="214">
        <f>Q126*H126</f>
        <v>0.035000000000000003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210</v>
      </c>
      <c r="AT126" s="216" t="s">
        <v>468</v>
      </c>
      <c r="AU126" s="216" t="s">
        <v>83</v>
      </c>
      <c r="AY126" s="18" t="s">
        <v>143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81</v>
      </c>
      <c r="BK126" s="217">
        <f>ROUND(I126*H126,2)</f>
        <v>0</v>
      </c>
      <c r="BL126" s="18" t="s">
        <v>150</v>
      </c>
      <c r="BM126" s="216" t="s">
        <v>1337</v>
      </c>
    </row>
    <row r="127" s="2" customFormat="1">
      <c r="A127" s="39"/>
      <c r="B127" s="40"/>
      <c r="C127" s="41"/>
      <c r="D127" s="218" t="s">
        <v>152</v>
      </c>
      <c r="E127" s="41"/>
      <c r="F127" s="219" t="s">
        <v>1336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152</v>
      </c>
      <c r="AU127" s="18" t="s">
        <v>83</v>
      </c>
    </row>
    <row r="128" s="2" customFormat="1" ht="16.5" customHeight="1">
      <c r="A128" s="39"/>
      <c r="B128" s="40"/>
      <c r="C128" s="257" t="s">
        <v>277</v>
      </c>
      <c r="D128" s="257" t="s">
        <v>468</v>
      </c>
      <c r="E128" s="258" t="s">
        <v>1338</v>
      </c>
      <c r="F128" s="259" t="s">
        <v>1339</v>
      </c>
      <c r="G128" s="260" t="s">
        <v>1177</v>
      </c>
      <c r="H128" s="261">
        <v>35</v>
      </c>
      <c r="I128" s="262"/>
      <c r="J128" s="263">
        <f>ROUND(I128*H128,2)</f>
        <v>0</v>
      </c>
      <c r="K128" s="259" t="s">
        <v>19</v>
      </c>
      <c r="L128" s="264"/>
      <c r="M128" s="265" t="s">
        <v>19</v>
      </c>
      <c r="N128" s="266" t="s">
        <v>44</v>
      </c>
      <c r="O128" s="85"/>
      <c r="P128" s="214">
        <f>O128*H128</f>
        <v>0</v>
      </c>
      <c r="Q128" s="214">
        <v>0.001</v>
      </c>
      <c r="R128" s="214">
        <f>Q128*H128</f>
        <v>0.035000000000000003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210</v>
      </c>
      <c r="AT128" s="216" t="s">
        <v>468</v>
      </c>
      <c r="AU128" s="216" t="s">
        <v>83</v>
      </c>
      <c r="AY128" s="18" t="s">
        <v>143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81</v>
      </c>
      <c r="BK128" s="217">
        <f>ROUND(I128*H128,2)</f>
        <v>0</v>
      </c>
      <c r="BL128" s="18" t="s">
        <v>150</v>
      </c>
      <c r="BM128" s="216" t="s">
        <v>1340</v>
      </c>
    </row>
    <row r="129" s="2" customFormat="1">
      <c r="A129" s="39"/>
      <c r="B129" s="40"/>
      <c r="C129" s="41"/>
      <c r="D129" s="218" t="s">
        <v>152</v>
      </c>
      <c r="E129" s="41"/>
      <c r="F129" s="219" t="s">
        <v>1339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152</v>
      </c>
      <c r="AU129" s="18" t="s">
        <v>83</v>
      </c>
    </row>
    <row r="130" s="2" customFormat="1" ht="24.15" customHeight="1">
      <c r="A130" s="39"/>
      <c r="B130" s="40"/>
      <c r="C130" s="205" t="s">
        <v>283</v>
      </c>
      <c r="D130" s="205" t="s">
        <v>145</v>
      </c>
      <c r="E130" s="206" t="s">
        <v>1341</v>
      </c>
      <c r="F130" s="207" t="s">
        <v>1342</v>
      </c>
      <c r="G130" s="208" t="s">
        <v>1343</v>
      </c>
      <c r="H130" s="209">
        <v>1.05</v>
      </c>
      <c r="I130" s="210"/>
      <c r="J130" s="211">
        <f>ROUND(I130*H130,2)</f>
        <v>0</v>
      </c>
      <c r="K130" s="207" t="s">
        <v>149</v>
      </c>
      <c r="L130" s="45"/>
      <c r="M130" s="212" t="s">
        <v>19</v>
      </c>
      <c r="N130" s="213" t="s">
        <v>44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150</v>
      </c>
      <c r="AT130" s="216" t="s">
        <v>145</v>
      </c>
      <c r="AU130" s="216" t="s">
        <v>83</v>
      </c>
      <c r="AY130" s="18" t="s">
        <v>143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81</v>
      </c>
      <c r="BK130" s="217">
        <f>ROUND(I130*H130,2)</f>
        <v>0</v>
      </c>
      <c r="BL130" s="18" t="s">
        <v>150</v>
      </c>
      <c r="BM130" s="216" t="s">
        <v>1344</v>
      </c>
    </row>
    <row r="131" s="2" customFormat="1">
      <c r="A131" s="39"/>
      <c r="B131" s="40"/>
      <c r="C131" s="41"/>
      <c r="D131" s="218" t="s">
        <v>152</v>
      </c>
      <c r="E131" s="41"/>
      <c r="F131" s="219" t="s">
        <v>1345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152</v>
      </c>
      <c r="AU131" s="18" t="s">
        <v>83</v>
      </c>
    </row>
    <row r="132" s="2" customFormat="1">
      <c r="A132" s="39"/>
      <c r="B132" s="40"/>
      <c r="C132" s="41"/>
      <c r="D132" s="223" t="s">
        <v>154</v>
      </c>
      <c r="E132" s="41"/>
      <c r="F132" s="224" t="s">
        <v>1346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154</v>
      </c>
      <c r="AU132" s="18" t="s">
        <v>83</v>
      </c>
    </row>
    <row r="133" s="2" customFormat="1">
      <c r="A133" s="39"/>
      <c r="B133" s="40"/>
      <c r="C133" s="205" t="s">
        <v>7</v>
      </c>
      <c r="D133" s="205" t="s">
        <v>145</v>
      </c>
      <c r="E133" s="206" t="s">
        <v>1347</v>
      </c>
      <c r="F133" s="207" t="s">
        <v>1348</v>
      </c>
      <c r="G133" s="208" t="s">
        <v>1343</v>
      </c>
      <c r="H133" s="209">
        <v>0.34999999999999998</v>
      </c>
      <c r="I133" s="210"/>
      <c r="J133" s="211">
        <f>ROUND(I133*H133,2)</f>
        <v>0</v>
      </c>
      <c r="K133" s="207" t="s">
        <v>149</v>
      </c>
      <c r="L133" s="45"/>
      <c r="M133" s="212" t="s">
        <v>19</v>
      </c>
      <c r="N133" s="213" t="s">
        <v>44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150</v>
      </c>
      <c r="AT133" s="216" t="s">
        <v>145</v>
      </c>
      <c r="AU133" s="216" t="s">
        <v>83</v>
      </c>
      <c r="AY133" s="18" t="s">
        <v>143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81</v>
      </c>
      <c r="BK133" s="217">
        <f>ROUND(I133*H133,2)</f>
        <v>0</v>
      </c>
      <c r="BL133" s="18" t="s">
        <v>150</v>
      </c>
      <c r="BM133" s="216" t="s">
        <v>1349</v>
      </c>
    </row>
    <row r="134" s="2" customFormat="1">
      <c r="A134" s="39"/>
      <c r="B134" s="40"/>
      <c r="C134" s="41"/>
      <c r="D134" s="218" t="s">
        <v>152</v>
      </c>
      <c r="E134" s="41"/>
      <c r="F134" s="219" t="s">
        <v>1350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152</v>
      </c>
      <c r="AU134" s="18" t="s">
        <v>83</v>
      </c>
    </row>
    <row r="135" s="2" customFormat="1">
      <c r="A135" s="39"/>
      <c r="B135" s="40"/>
      <c r="C135" s="41"/>
      <c r="D135" s="223" t="s">
        <v>154</v>
      </c>
      <c r="E135" s="41"/>
      <c r="F135" s="224" t="s">
        <v>1351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154</v>
      </c>
      <c r="AU135" s="18" t="s">
        <v>83</v>
      </c>
    </row>
    <row r="136" s="2" customFormat="1" ht="16.5" customHeight="1">
      <c r="A136" s="39"/>
      <c r="B136" s="40"/>
      <c r="C136" s="257" t="s">
        <v>295</v>
      </c>
      <c r="D136" s="257" t="s">
        <v>468</v>
      </c>
      <c r="E136" s="258" t="s">
        <v>1352</v>
      </c>
      <c r="F136" s="259" t="s">
        <v>1353</v>
      </c>
      <c r="G136" s="260" t="s">
        <v>556</v>
      </c>
      <c r="H136" s="261">
        <v>0.59999999999999998</v>
      </c>
      <c r="I136" s="262"/>
      <c r="J136" s="263">
        <f>ROUND(I136*H136,2)</f>
        <v>0</v>
      </c>
      <c r="K136" s="259" t="s">
        <v>19</v>
      </c>
      <c r="L136" s="264"/>
      <c r="M136" s="265" t="s">
        <v>19</v>
      </c>
      <c r="N136" s="266" t="s">
        <v>44</v>
      </c>
      <c r="O136" s="85"/>
      <c r="P136" s="214">
        <f>O136*H136</f>
        <v>0</v>
      </c>
      <c r="Q136" s="214">
        <v>0.001</v>
      </c>
      <c r="R136" s="214">
        <f>Q136*H136</f>
        <v>0.00059999999999999995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210</v>
      </c>
      <c r="AT136" s="216" t="s">
        <v>468</v>
      </c>
      <c r="AU136" s="216" t="s">
        <v>83</v>
      </c>
      <c r="AY136" s="18" t="s">
        <v>143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81</v>
      </c>
      <c r="BK136" s="217">
        <f>ROUND(I136*H136,2)</f>
        <v>0</v>
      </c>
      <c r="BL136" s="18" t="s">
        <v>150</v>
      </c>
      <c r="BM136" s="216" t="s">
        <v>1354</v>
      </c>
    </row>
    <row r="137" s="2" customFormat="1">
      <c r="A137" s="39"/>
      <c r="B137" s="40"/>
      <c r="C137" s="41"/>
      <c r="D137" s="218" t="s">
        <v>152</v>
      </c>
      <c r="E137" s="41"/>
      <c r="F137" s="219" t="s">
        <v>1355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152</v>
      </c>
      <c r="AU137" s="18" t="s">
        <v>83</v>
      </c>
    </row>
    <row r="138" s="2" customFormat="1" ht="16.5" customHeight="1">
      <c r="A138" s="39"/>
      <c r="B138" s="40"/>
      <c r="C138" s="205" t="s">
        <v>303</v>
      </c>
      <c r="D138" s="205" t="s">
        <v>145</v>
      </c>
      <c r="E138" s="206" t="s">
        <v>1356</v>
      </c>
      <c r="F138" s="207" t="s">
        <v>1357</v>
      </c>
      <c r="G138" s="208" t="s">
        <v>148</v>
      </c>
      <c r="H138" s="209">
        <v>35</v>
      </c>
      <c r="I138" s="210"/>
      <c r="J138" s="211">
        <f>ROUND(I138*H138,2)</f>
        <v>0</v>
      </c>
      <c r="K138" s="207" t="s">
        <v>149</v>
      </c>
      <c r="L138" s="45"/>
      <c r="M138" s="212" t="s">
        <v>19</v>
      </c>
      <c r="N138" s="213" t="s">
        <v>44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150</v>
      </c>
      <c r="AT138" s="216" t="s">
        <v>145</v>
      </c>
      <c r="AU138" s="216" t="s">
        <v>83</v>
      </c>
      <c r="AY138" s="18" t="s">
        <v>143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81</v>
      </c>
      <c r="BK138" s="217">
        <f>ROUND(I138*H138,2)</f>
        <v>0</v>
      </c>
      <c r="BL138" s="18" t="s">
        <v>150</v>
      </c>
      <c r="BM138" s="216" t="s">
        <v>1358</v>
      </c>
    </row>
    <row r="139" s="2" customFormat="1">
      <c r="A139" s="39"/>
      <c r="B139" s="40"/>
      <c r="C139" s="41"/>
      <c r="D139" s="218" t="s">
        <v>152</v>
      </c>
      <c r="E139" s="41"/>
      <c r="F139" s="219" t="s">
        <v>1359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152</v>
      </c>
      <c r="AU139" s="18" t="s">
        <v>83</v>
      </c>
    </row>
    <row r="140" s="2" customFormat="1">
      <c r="A140" s="39"/>
      <c r="B140" s="40"/>
      <c r="C140" s="41"/>
      <c r="D140" s="223" t="s">
        <v>154</v>
      </c>
      <c r="E140" s="41"/>
      <c r="F140" s="224" t="s">
        <v>1360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154</v>
      </c>
      <c r="AU140" s="18" t="s">
        <v>83</v>
      </c>
    </row>
    <row r="141" s="2" customFormat="1" ht="16.5" customHeight="1">
      <c r="A141" s="39"/>
      <c r="B141" s="40"/>
      <c r="C141" s="257" t="s">
        <v>312</v>
      </c>
      <c r="D141" s="257" t="s">
        <v>468</v>
      </c>
      <c r="E141" s="258" t="s">
        <v>1361</v>
      </c>
      <c r="F141" s="259" t="s">
        <v>1362</v>
      </c>
      <c r="G141" s="260" t="s">
        <v>315</v>
      </c>
      <c r="H141" s="261">
        <v>3.5</v>
      </c>
      <c r="I141" s="262"/>
      <c r="J141" s="263">
        <f>ROUND(I141*H141,2)</f>
        <v>0</v>
      </c>
      <c r="K141" s="259" t="s">
        <v>149</v>
      </c>
      <c r="L141" s="264"/>
      <c r="M141" s="265" t="s">
        <v>19</v>
      </c>
      <c r="N141" s="266" t="s">
        <v>44</v>
      </c>
      <c r="O141" s="85"/>
      <c r="P141" s="214">
        <f>O141*H141</f>
        <v>0</v>
      </c>
      <c r="Q141" s="214">
        <v>0.20000000000000001</v>
      </c>
      <c r="R141" s="214">
        <f>Q141*H141</f>
        <v>0.70000000000000007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210</v>
      </c>
      <c r="AT141" s="216" t="s">
        <v>468</v>
      </c>
      <c r="AU141" s="216" t="s">
        <v>83</v>
      </c>
      <c r="AY141" s="18" t="s">
        <v>143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81</v>
      </c>
      <c r="BK141" s="217">
        <f>ROUND(I141*H141,2)</f>
        <v>0</v>
      </c>
      <c r="BL141" s="18" t="s">
        <v>150</v>
      </c>
      <c r="BM141" s="216" t="s">
        <v>1363</v>
      </c>
    </row>
    <row r="142" s="2" customFormat="1">
      <c r="A142" s="39"/>
      <c r="B142" s="40"/>
      <c r="C142" s="41"/>
      <c r="D142" s="218" t="s">
        <v>152</v>
      </c>
      <c r="E142" s="41"/>
      <c r="F142" s="219" t="s">
        <v>1362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152</v>
      </c>
      <c r="AU142" s="18" t="s">
        <v>83</v>
      </c>
    </row>
    <row r="143" s="2" customFormat="1" ht="16.5" customHeight="1">
      <c r="A143" s="39"/>
      <c r="B143" s="40"/>
      <c r="C143" s="205" t="s">
        <v>326</v>
      </c>
      <c r="D143" s="205" t="s">
        <v>145</v>
      </c>
      <c r="E143" s="206" t="s">
        <v>1364</v>
      </c>
      <c r="F143" s="207" t="s">
        <v>1365</v>
      </c>
      <c r="G143" s="208" t="s">
        <v>315</v>
      </c>
      <c r="H143" s="209">
        <v>2.625</v>
      </c>
      <c r="I143" s="210"/>
      <c r="J143" s="211">
        <f>ROUND(I143*H143,2)</f>
        <v>0</v>
      </c>
      <c r="K143" s="207" t="s">
        <v>149</v>
      </c>
      <c r="L143" s="45"/>
      <c r="M143" s="212" t="s">
        <v>19</v>
      </c>
      <c r="N143" s="213" t="s">
        <v>44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150</v>
      </c>
      <c r="AT143" s="216" t="s">
        <v>145</v>
      </c>
      <c r="AU143" s="216" t="s">
        <v>83</v>
      </c>
      <c r="AY143" s="18" t="s">
        <v>143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81</v>
      </c>
      <c r="BK143" s="217">
        <f>ROUND(I143*H143,2)</f>
        <v>0</v>
      </c>
      <c r="BL143" s="18" t="s">
        <v>150</v>
      </c>
      <c r="BM143" s="216" t="s">
        <v>1366</v>
      </c>
    </row>
    <row r="144" s="2" customFormat="1">
      <c r="A144" s="39"/>
      <c r="B144" s="40"/>
      <c r="C144" s="41"/>
      <c r="D144" s="218" t="s">
        <v>152</v>
      </c>
      <c r="E144" s="41"/>
      <c r="F144" s="219" t="s">
        <v>1367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152</v>
      </c>
      <c r="AU144" s="18" t="s">
        <v>83</v>
      </c>
    </row>
    <row r="145" s="2" customFormat="1">
      <c r="A145" s="39"/>
      <c r="B145" s="40"/>
      <c r="C145" s="41"/>
      <c r="D145" s="223" t="s">
        <v>154</v>
      </c>
      <c r="E145" s="41"/>
      <c r="F145" s="224" t="s">
        <v>1368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154</v>
      </c>
      <c r="AU145" s="18" t="s">
        <v>83</v>
      </c>
    </row>
    <row r="146" s="12" customFormat="1" ht="22.8" customHeight="1">
      <c r="A146" s="12"/>
      <c r="B146" s="189"/>
      <c r="C146" s="190"/>
      <c r="D146" s="191" t="s">
        <v>72</v>
      </c>
      <c r="E146" s="203" t="s">
        <v>1141</v>
      </c>
      <c r="F146" s="203" t="s">
        <v>1142</v>
      </c>
      <c r="G146" s="190"/>
      <c r="H146" s="190"/>
      <c r="I146" s="193"/>
      <c r="J146" s="204">
        <f>BK146</f>
        <v>0</v>
      </c>
      <c r="K146" s="190"/>
      <c r="L146" s="195"/>
      <c r="M146" s="196"/>
      <c r="N146" s="197"/>
      <c r="O146" s="197"/>
      <c r="P146" s="198">
        <f>SUM(P147:P149)</f>
        <v>0</v>
      </c>
      <c r="Q146" s="197"/>
      <c r="R146" s="198">
        <f>SUM(R147:R149)</f>
        <v>0</v>
      </c>
      <c r="S146" s="197"/>
      <c r="T146" s="199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0" t="s">
        <v>81</v>
      </c>
      <c r="AT146" s="201" t="s">
        <v>72</v>
      </c>
      <c r="AU146" s="201" t="s">
        <v>81</v>
      </c>
      <c r="AY146" s="200" t="s">
        <v>143</v>
      </c>
      <c r="BK146" s="202">
        <f>SUM(BK147:BK149)</f>
        <v>0</v>
      </c>
    </row>
    <row r="147" s="2" customFormat="1" ht="16.5" customHeight="1">
      <c r="A147" s="39"/>
      <c r="B147" s="40"/>
      <c r="C147" s="205" t="s">
        <v>343</v>
      </c>
      <c r="D147" s="205" t="s">
        <v>145</v>
      </c>
      <c r="E147" s="206" t="s">
        <v>1369</v>
      </c>
      <c r="F147" s="207" t="s">
        <v>1370</v>
      </c>
      <c r="G147" s="208" t="s">
        <v>471</v>
      </c>
      <c r="H147" s="209">
        <v>1.2270000000000001</v>
      </c>
      <c r="I147" s="210"/>
      <c r="J147" s="211">
        <f>ROUND(I147*H147,2)</f>
        <v>0</v>
      </c>
      <c r="K147" s="207" t="s">
        <v>149</v>
      </c>
      <c r="L147" s="45"/>
      <c r="M147" s="212" t="s">
        <v>19</v>
      </c>
      <c r="N147" s="213" t="s">
        <v>44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150</v>
      </c>
      <c r="AT147" s="216" t="s">
        <v>145</v>
      </c>
      <c r="AU147" s="216" t="s">
        <v>83</v>
      </c>
      <c r="AY147" s="18" t="s">
        <v>143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81</v>
      </c>
      <c r="BK147" s="217">
        <f>ROUND(I147*H147,2)</f>
        <v>0</v>
      </c>
      <c r="BL147" s="18" t="s">
        <v>150</v>
      </c>
      <c r="BM147" s="216" t="s">
        <v>1371</v>
      </c>
    </row>
    <row r="148" s="2" customFormat="1">
      <c r="A148" s="39"/>
      <c r="B148" s="40"/>
      <c r="C148" s="41"/>
      <c r="D148" s="218" t="s">
        <v>152</v>
      </c>
      <c r="E148" s="41"/>
      <c r="F148" s="219" t="s">
        <v>1372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152</v>
      </c>
      <c r="AU148" s="18" t="s">
        <v>83</v>
      </c>
    </row>
    <row r="149" s="2" customFormat="1">
      <c r="A149" s="39"/>
      <c r="B149" s="40"/>
      <c r="C149" s="41"/>
      <c r="D149" s="223" t="s">
        <v>154</v>
      </c>
      <c r="E149" s="41"/>
      <c r="F149" s="224" t="s">
        <v>1373</v>
      </c>
      <c r="G149" s="41"/>
      <c r="H149" s="41"/>
      <c r="I149" s="220"/>
      <c r="J149" s="41"/>
      <c r="K149" s="41"/>
      <c r="L149" s="45"/>
      <c r="M149" s="270"/>
      <c r="N149" s="271"/>
      <c r="O149" s="272"/>
      <c r="P149" s="272"/>
      <c r="Q149" s="272"/>
      <c r="R149" s="272"/>
      <c r="S149" s="272"/>
      <c r="T149" s="27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154</v>
      </c>
      <c r="AU149" s="18" t="s">
        <v>83</v>
      </c>
    </row>
    <row r="150" s="2" customFormat="1" ht="6.96" customHeight="1">
      <c r="A150" s="39"/>
      <c r="B150" s="60"/>
      <c r="C150" s="61"/>
      <c r="D150" s="61"/>
      <c r="E150" s="61"/>
      <c r="F150" s="61"/>
      <c r="G150" s="61"/>
      <c r="H150" s="61"/>
      <c r="I150" s="61"/>
      <c r="J150" s="61"/>
      <c r="K150" s="61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z1uU9JER4ZEaPtFHsGjGF1qNfNLJWzUQj+d8alAn9YcZ45K0BD6MoXtrjMIcb+FPXMePJNv6c50UBufURy2sRw==" hashValue="Spam/B6WcA7mhfm1xWNgZ4CJdVzta2z6dru+B6ftgXMtU9ieXEUimTH5L4sshfdmQ6Qs6vYgHipHnQLYbseZSQ==" algorithmName="SHA-512" password="CC35"/>
  <autoFilter ref="C81:K14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1/111103202"/>
    <hyperlink ref="F90" r:id="rId2" display="https://podminky.urs.cz/item/CS_URS_2023_01/111103213"/>
    <hyperlink ref="F93" r:id="rId3" display="https://podminky.urs.cz/item/CS_URS_2023_01/181151311"/>
    <hyperlink ref="F96" r:id="rId4" display="https://podminky.urs.cz/item/CS_URS_2023_01/181411121"/>
    <hyperlink ref="F101" r:id="rId5" display="https://podminky.urs.cz/item/CS_URS_2023_01/184211315"/>
    <hyperlink ref="F104" r:id="rId6" display="https://podminky.urs.cz/item/CS_URS_2023_01/184215112"/>
    <hyperlink ref="F111" r:id="rId7" display="https://podminky.urs.cz/item/CS_URS_2023_01/184853511"/>
    <hyperlink ref="F132" r:id="rId8" display="https://podminky.urs.cz/item/CS_URS_2023_01/184813133"/>
    <hyperlink ref="F135" r:id="rId9" display="https://podminky.urs.cz/item/CS_URS_2023_01/184813134"/>
    <hyperlink ref="F140" r:id="rId10" display="https://podminky.urs.cz/item/CS_URS_2023_01/184911421"/>
    <hyperlink ref="F145" r:id="rId11" display="https://podminky.urs.cz/item/CS_URS_2023_01/185804312"/>
    <hyperlink ref="F149" r:id="rId12" display="https://podminky.urs.cz/item/CS_URS_2023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102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Realizace společných zařízení v k.ú. Lhotka u Frýdku-Místku - I. 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1374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3. 3. 2023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1279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ROUND((SUM(BE82:BE114)),  2)</f>
        <v>0</v>
      </c>
      <c r="G33" s="39"/>
      <c r="H33" s="39"/>
      <c r="I33" s="149">
        <v>0.20999999999999999</v>
      </c>
      <c r="J33" s="148">
        <f>ROUND(((SUM(BE82:BE114))*I33),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ROUND((SUM(BF82:BF114)),  2)</f>
        <v>0</v>
      </c>
      <c r="G34" s="39"/>
      <c r="H34" s="39"/>
      <c r="I34" s="149">
        <v>0.14999999999999999</v>
      </c>
      <c r="J34" s="148">
        <f>ROUND(((SUM(BF82:BF114))*I34),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ROUND((SUM(BG82:BG114)),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ROUND((SUM(BH82:BH114)),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ROUND((SUM(BI82:BI114)),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Realizace společných zařízení v k.ú. Lhotka u Frýdku-Místku - I. 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01_3 - 1. rok následné péče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Lhotka u Frýdku-Místku</v>
      </c>
      <c r="G52" s="41"/>
      <c r="H52" s="41"/>
      <c r="I52" s="33" t="s">
        <v>23</v>
      </c>
      <c r="J52" s="73" t="str">
        <f>IF(J12="","",J12)</f>
        <v>3. 3. 2023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54.45" customHeight="1">
      <c r="A54" s="39"/>
      <c r="B54" s="40"/>
      <c r="C54" s="33" t="s">
        <v>25</v>
      </c>
      <c r="D54" s="41"/>
      <c r="E54" s="41"/>
      <c r="F54" s="28" t="str">
        <f>E15</f>
        <v>ČR - SPÚ, KPÚ pro Moravskoslezský kraj</v>
      </c>
      <c r="G54" s="41"/>
      <c r="H54" s="41"/>
      <c r="I54" s="33" t="s">
        <v>32</v>
      </c>
      <c r="J54" s="37" t="str">
        <f>E21</f>
        <v>Hanousek s.r.o.,Barákova 2745/41, 796 01 Prostějov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Ing. Michaela Hanousková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110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111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119</v>
      </c>
      <c r="E62" s="175"/>
      <c r="F62" s="175"/>
      <c r="G62" s="175"/>
      <c r="H62" s="175"/>
      <c r="I62" s="175"/>
      <c r="J62" s="176">
        <f>J111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128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Realizace společných zařízení v k.ú. Lhotka u Frýdku-Místku - I. etapa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103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01_3 - 1. rok následné péče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k.ú. Lhotka u Frýdku-Místku</v>
      </c>
      <c r="G76" s="41"/>
      <c r="H76" s="41"/>
      <c r="I76" s="33" t="s">
        <v>23</v>
      </c>
      <c r="J76" s="73" t="str">
        <f>IF(J12="","",J12)</f>
        <v>3. 3. 2023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54.45" customHeight="1">
      <c r="A78" s="39"/>
      <c r="B78" s="40"/>
      <c r="C78" s="33" t="s">
        <v>25</v>
      </c>
      <c r="D78" s="41"/>
      <c r="E78" s="41"/>
      <c r="F78" s="28" t="str">
        <f>E15</f>
        <v>ČR - SPÚ, KPÚ pro Moravskoslezský kraj</v>
      </c>
      <c r="G78" s="41"/>
      <c r="H78" s="41"/>
      <c r="I78" s="33" t="s">
        <v>32</v>
      </c>
      <c r="J78" s="37" t="str">
        <f>E21</f>
        <v>Hanousek s.r.o.,Barákova 2745/41, 796 01 Prostějov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30</v>
      </c>
      <c r="D79" s="41"/>
      <c r="E79" s="41"/>
      <c r="F79" s="28" t="str">
        <f>IF(E18="","",E18)</f>
        <v>Vyplň údaj</v>
      </c>
      <c r="G79" s="41"/>
      <c r="H79" s="41"/>
      <c r="I79" s="33" t="s">
        <v>36</v>
      </c>
      <c r="J79" s="37" t="str">
        <f>E24</f>
        <v>Ing. Michaela Hanousková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129</v>
      </c>
      <c r="D81" s="181" t="s">
        <v>58</v>
      </c>
      <c r="E81" s="181" t="s">
        <v>54</v>
      </c>
      <c r="F81" s="181" t="s">
        <v>55</v>
      </c>
      <c r="G81" s="181" t="s">
        <v>130</v>
      </c>
      <c r="H81" s="181" t="s">
        <v>131</v>
      </c>
      <c r="I81" s="181" t="s">
        <v>132</v>
      </c>
      <c r="J81" s="181" t="s">
        <v>108</v>
      </c>
      <c r="K81" s="182" t="s">
        <v>133</v>
      </c>
      <c r="L81" s="183"/>
      <c r="M81" s="93" t="s">
        <v>19</v>
      </c>
      <c r="N81" s="94" t="s">
        <v>43</v>
      </c>
      <c r="O81" s="94" t="s">
        <v>134</v>
      </c>
      <c r="P81" s="94" t="s">
        <v>135</v>
      </c>
      <c r="Q81" s="94" t="s">
        <v>136</v>
      </c>
      <c r="R81" s="94" t="s">
        <v>137</v>
      </c>
      <c r="S81" s="94" t="s">
        <v>138</v>
      </c>
      <c r="T81" s="95" t="s">
        <v>139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140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0.010959999999999999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72</v>
      </c>
      <c r="AU82" s="18" t="s">
        <v>109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72</v>
      </c>
      <c r="E83" s="192" t="s">
        <v>141</v>
      </c>
      <c r="F83" s="192" t="s">
        <v>142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P84+P111</f>
        <v>0</v>
      </c>
      <c r="Q83" s="197"/>
      <c r="R83" s="198">
        <f>R84+R111</f>
        <v>0.010959999999999999</v>
      </c>
      <c r="S83" s="197"/>
      <c r="T83" s="199">
        <f>T84+T111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73</v>
      </c>
      <c r="AY83" s="200" t="s">
        <v>143</v>
      </c>
      <c r="BK83" s="202">
        <f>BK84+BK111</f>
        <v>0</v>
      </c>
    </row>
    <row r="84" s="12" customFormat="1" ht="22.8" customHeight="1">
      <c r="A84" s="12"/>
      <c r="B84" s="189"/>
      <c r="C84" s="190"/>
      <c r="D84" s="191" t="s">
        <v>72</v>
      </c>
      <c r="E84" s="203" t="s">
        <v>81</v>
      </c>
      <c r="F84" s="203" t="s">
        <v>144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SUM(P85:P110)</f>
        <v>0</v>
      </c>
      <c r="Q84" s="197"/>
      <c r="R84" s="198">
        <f>SUM(R85:R110)</f>
        <v>0.010959999999999999</v>
      </c>
      <c r="S84" s="197"/>
      <c r="T84" s="199">
        <f>SUM(T85:T110)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81</v>
      </c>
      <c r="AT84" s="201" t="s">
        <v>72</v>
      </c>
      <c r="AU84" s="201" t="s">
        <v>81</v>
      </c>
      <c r="AY84" s="200" t="s">
        <v>143</v>
      </c>
      <c r="BK84" s="202">
        <f>SUM(BK85:BK110)</f>
        <v>0</v>
      </c>
    </row>
    <row r="85" s="2" customFormat="1" ht="16.5" customHeight="1">
      <c r="A85" s="39"/>
      <c r="B85" s="40"/>
      <c r="C85" s="205" t="s">
        <v>81</v>
      </c>
      <c r="D85" s="205" t="s">
        <v>145</v>
      </c>
      <c r="E85" s="206" t="s">
        <v>1280</v>
      </c>
      <c r="F85" s="207" t="s">
        <v>1281</v>
      </c>
      <c r="G85" s="208" t="s">
        <v>606</v>
      </c>
      <c r="H85" s="209">
        <v>0.27200000000000002</v>
      </c>
      <c r="I85" s="210"/>
      <c r="J85" s="211">
        <f>ROUND(I85*H85,2)</f>
        <v>0</v>
      </c>
      <c r="K85" s="207" t="s">
        <v>149</v>
      </c>
      <c r="L85" s="45"/>
      <c r="M85" s="212" t="s">
        <v>19</v>
      </c>
      <c r="N85" s="213" t="s">
        <v>44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150</v>
      </c>
      <c r="AT85" s="216" t="s">
        <v>145</v>
      </c>
      <c r="AU85" s="216" t="s">
        <v>83</v>
      </c>
      <c r="AY85" s="18" t="s">
        <v>143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81</v>
      </c>
      <c r="BK85" s="217">
        <f>ROUND(I85*H85,2)</f>
        <v>0</v>
      </c>
      <c r="BL85" s="18" t="s">
        <v>150</v>
      </c>
      <c r="BM85" s="216" t="s">
        <v>1375</v>
      </c>
    </row>
    <row r="86" s="2" customFormat="1">
      <c r="A86" s="39"/>
      <c r="B86" s="40"/>
      <c r="C86" s="41"/>
      <c r="D86" s="218" t="s">
        <v>152</v>
      </c>
      <c r="E86" s="41"/>
      <c r="F86" s="219" t="s">
        <v>1283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152</v>
      </c>
      <c r="AU86" s="18" t="s">
        <v>83</v>
      </c>
    </row>
    <row r="87" s="2" customFormat="1">
      <c r="A87" s="39"/>
      <c r="B87" s="40"/>
      <c r="C87" s="41"/>
      <c r="D87" s="223" t="s">
        <v>154</v>
      </c>
      <c r="E87" s="41"/>
      <c r="F87" s="224" t="s">
        <v>1284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154</v>
      </c>
      <c r="AU87" s="18" t="s">
        <v>83</v>
      </c>
    </row>
    <row r="88" s="2" customFormat="1" ht="21.75" customHeight="1">
      <c r="A88" s="39"/>
      <c r="B88" s="40"/>
      <c r="C88" s="205" t="s">
        <v>83</v>
      </c>
      <c r="D88" s="205" t="s">
        <v>145</v>
      </c>
      <c r="E88" s="206" t="s">
        <v>1304</v>
      </c>
      <c r="F88" s="207" t="s">
        <v>1305</v>
      </c>
      <c r="G88" s="208" t="s">
        <v>185</v>
      </c>
      <c r="H88" s="209">
        <v>2</v>
      </c>
      <c r="I88" s="210"/>
      <c r="J88" s="211">
        <f>ROUND(I88*H88,2)</f>
        <v>0</v>
      </c>
      <c r="K88" s="207" t="s">
        <v>149</v>
      </c>
      <c r="L88" s="45"/>
      <c r="M88" s="212" t="s">
        <v>19</v>
      </c>
      <c r="N88" s="213" t="s">
        <v>44</v>
      </c>
      <c r="O88" s="85"/>
      <c r="P88" s="214">
        <f>O88*H88</f>
        <v>0</v>
      </c>
      <c r="Q88" s="214">
        <v>5.0000000000000002E-05</v>
      </c>
      <c r="R88" s="214">
        <f>Q88*H88</f>
        <v>0.00010000000000000001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150</v>
      </c>
      <c r="AT88" s="216" t="s">
        <v>145</v>
      </c>
      <c r="AU88" s="216" t="s">
        <v>83</v>
      </c>
      <c r="AY88" s="18" t="s">
        <v>143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81</v>
      </c>
      <c r="BK88" s="217">
        <f>ROUND(I88*H88,2)</f>
        <v>0</v>
      </c>
      <c r="BL88" s="18" t="s">
        <v>150</v>
      </c>
      <c r="BM88" s="216" t="s">
        <v>1376</v>
      </c>
    </row>
    <row r="89" s="2" customFormat="1">
      <c r="A89" s="39"/>
      <c r="B89" s="40"/>
      <c r="C89" s="41"/>
      <c r="D89" s="218" t="s">
        <v>152</v>
      </c>
      <c r="E89" s="41"/>
      <c r="F89" s="219" t="s">
        <v>1307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152</v>
      </c>
      <c r="AU89" s="18" t="s">
        <v>83</v>
      </c>
    </row>
    <row r="90" s="2" customFormat="1">
      <c r="A90" s="39"/>
      <c r="B90" s="40"/>
      <c r="C90" s="41"/>
      <c r="D90" s="223" t="s">
        <v>154</v>
      </c>
      <c r="E90" s="41"/>
      <c r="F90" s="224" t="s">
        <v>1308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154</v>
      </c>
      <c r="AU90" s="18" t="s">
        <v>83</v>
      </c>
    </row>
    <row r="91" s="2" customFormat="1" ht="16.5" customHeight="1">
      <c r="A91" s="39"/>
      <c r="B91" s="40"/>
      <c r="C91" s="257" t="s">
        <v>175</v>
      </c>
      <c r="D91" s="257" t="s">
        <v>468</v>
      </c>
      <c r="E91" s="258" t="s">
        <v>1309</v>
      </c>
      <c r="F91" s="259" t="s">
        <v>1310</v>
      </c>
      <c r="G91" s="260" t="s">
        <v>185</v>
      </c>
      <c r="H91" s="261">
        <v>2</v>
      </c>
      <c r="I91" s="262"/>
      <c r="J91" s="263">
        <f>ROUND(I91*H91,2)</f>
        <v>0</v>
      </c>
      <c r="K91" s="259" t="s">
        <v>149</v>
      </c>
      <c r="L91" s="264"/>
      <c r="M91" s="265" t="s">
        <v>19</v>
      </c>
      <c r="N91" s="266" t="s">
        <v>44</v>
      </c>
      <c r="O91" s="85"/>
      <c r="P91" s="214">
        <f>O91*H91</f>
        <v>0</v>
      </c>
      <c r="Q91" s="214">
        <v>0.0047200000000000002</v>
      </c>
      <c r="R91" s="214">
        <f>Q91*H91</f>
        <v>0.0094400000000000005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210</v>
      </c>
      <c r="AT91" s="216" t="s">
        <v>468</v>
      </c>
      <c r="AU91" s="216" t="s">
        <v>83</v>
      </c>
      <c r="AY91" s="18" t="s">
        <v>143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81</v>
      </c>
      <c r="BK91" s="217">
        <f>ROUND(I91*H91,2)</f>
        <v>0</v>
      </c>
      <c r="BL91" s="18" t="s">
        <v>150</v>
      </c>
      <c r="BM91" s="216" t="s">
        <v>1377</v>
      </c>
    </row>
    <row r="92" s="2" customFormat="1">
      <c r="A92" s="39"/>
      <c r="B92" s="40"/>
      <c r="C92" s="41"/>
      <c r="D92" s="218" t="s">
        <v>152</v>
      </c>
      <c r="E92" s="41"/>
      <c r="F92" s="219" t="s">
        <v>1310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152</v>
      </c>
      <c r="AU92" s="18" t="s">
        <v>83</v>
      </c>
    </row>
    <row r="93" s="2" customFormat="1" ht="16.5" customHeight="1">
      <c r="A93" s="39"/>
      <c r="B93" s="40"/>
      <c r="C93" s="257" t="s">
        <v>150</v>
      </c>
      <c r="D93" s="257" t="s">
        <v>468</v>
      </c>
      <c r="E93" s="258" t="s">
        <v>1312</v>
      </c>
      <c r="F93" s="259" t="s">
        <v>1313</v>
      </c>
      <c r="G93" s="260" t="s">
        <v>1177</v>
      </c>
      <c r="H93" s="261">
        <v>2</v>
      </c>
      <c r="I93" s="262"/>
      <c r="J93" s="263">
        <f>ROUND(I93*H93,2)</f>
        <v>0</v>
      </c>
      <c r="K93" s="259" t="s">
        <v>19</v>
      </c>
      <c r="L93" s="264"/>
      <c r="M93" s="265" t="s">
        <v>19</v>
      </c>
      <c r="N93" s="266" t="s">
        <v>44</v>
      </c>
      <c r="O93" s="85"/>
      <c r="P93" s="214">
        <f>O93*H93</f>
        <v>0</v>
      </c>
      <c r="Q93" s="214">
        <v>0.00010000000000000001</v>
      </c>
      <c r="R93" s="214">
        <f>Q93*H93</f>
        <v>0.00020000000000000001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210</v>
      </c>
      <c r="AT93" s="216" t="s">
        <v>468</v>
      </c>
      <c r="AU93" s="216" t="s">
        <v>83</v>
      </c>
      <c r="AY93" s="18" t="s">
        <v>143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81</v>
      </c>
      <c r="BK93" s="217">
        <f>ROUND(I93*H93,2)</f>
        <v>0</v>
      </c>
      <c r="BL93" s="18" t="s">
        <v>150</v>
      </c>
      <c r="BM93" s="216" t="s">
        <v>1378</v>
      </c>
    </row>
    <row r="94" s="2" customFormat="1">
      <c r="A94" s="39"/>
      <c r="B94" s="40"/>
      <c r="C94" s="41"/>
      <c r="D94" s="218" t="s">
        <v>152</v>
      </c>
      <c r="E94" s="41"/>
      <c r="F94" s="219" t="s">
        <v>1313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152</v>
      </c>
      <c r="AU94" s="18" t="s">
        <v>83</v>
      </c>
    </row>
    <row r="95" s="2" customFormat="1" ht="16.5" customHeight="1">
      <c r="A95" s="39"/>
      <c r="B95" s="40"/>
      <c r="C95" s="257" t="s">
        <v>191</v>
      </c>
      <c r="D95" s="257" t="s">
        <v>468</v>
      </c>
      <c r="E95" s="258" t="s">
        <v>619</v>
      </c>
      <c r="F95" s="259" t="s">
        <v>620</v>
      </c>
      <c r="G95" s="260" t="s">
        <v>621</v>
      </c>
      <c r="H95" s="261">
        <v>0.10000000000000001</v>
      </c>
      <c r="I95" s="262"/>
      <c r="J95" s="263">
        <f>ROUND(I95*H95,2)</f>
        <v>0</v>
      </c>
      <c r="K95" s="259" t="s">
        <v>149</v>
      </c>
      <c r="L95" s="264"/>
      <c r="M95" s="265" t="s">
        <v>19</v>
      </c>
      <c r="N95" s="266" t="s">
        <v>44</v>
      </c>
      <c r="O95" s="85"/>
      <c r="P95" s="214">
        <f>O95*H95</f>
        <v>0</v>
      </c>
      <c r="Q95" s="214">
        <v>0.001</v>
      </c>
      <c r="R95" s="214">
        <f>Q95*H95</f>
        <v>0.00010000000000000001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210</v>
      </c>
      <c r="AT95" s="216" t="s">
        <v>468</v>
      </c>
      <c r="AU95" s="216" t="s">
        <v>83</v>
      </c>
      <c r="AY95" s="18" t="s">
        <v>143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81</v>
      </c>
      <c r="BK95" s="217">
        <f>ROUND(I95*H95,2)</f>
        <v>0</v>
      </c>
      <c r="BL95" s="18" t="s">
        <v>150</v>
      </c>
      <c r="BM95" s="216" t="s">
        <v>1379</v>
      </c>
    </row>
    <row r="96" s="2" customFormat="1">
      <c r="A96" s="39"/>
      <c r="B96" s="40"/>
      <c r="C96" s="41"/>
      <c r="D96" s="218" t="s">
        <v>152</v>
      </c>
      <c r="E96" s="41"/>
      <c r="F96" s="219" t="s">
        <v>620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152</v>
      </c>
      <c r="AU96" s="18" t="s">
        <v>83</v>
      </c>
    </row>
    <row r="97" s="2" customFormat="1" ht="16.5" customHeight="1">
      <c r="A97" s="39"/>
      <c r="B97" s="40"/>
      <c r="C97" s="205" t="s">
        <v>198</v>
      </c>
      <c r="D97" s="205" t="s">
        <v>145</v>
      </c>
      <c r="E97" s="206" t="s">
        <v>1380</v>
      </c>
      <c r="F97" s="207" t="s">
        <v>1381</v>
      </c>
      <c r="G97" s="208" t="s">
        <v>148</v>
      </c>
      <c r="H97" s="209">
        <v>35</v>
      </c>
      <c r="I97" s="210"/>
      <c r="J97" s="211">
        <f>ROUND(I97*H97,2)</f>
        <v>0</v>
      </c>
      <c r="K97" s="207" t="s">
        <v>149</v>
      </c>
      <c r="L97" s="45"/>
      <c r="M97" s="212" t="s">
        <v>19</v>
      </c>
      <c r="N97" s="213" t="s">
        <v>44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150</v>
      </c>
      <c r="AT97" s="216" t="s">
        <v>145</v>
      </c>
      <c r="AU97" s="216" t="s">
        <v>83</v>
      </c>
      <c r="AY97" s="18" t="s">
        <v>143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81</v>
      </c>
      <c r="BK97" s="217">
        <f>ROUND(I97*H97,2)</f>
        <v>0</v>
      </c>
      <c r="BL97" s="18" t="s">
        <v>150</v>
      </c>
      <c r="BM97" s="216" t="s">
        <v>1382</v>
      </c>
    </row>
    <row r="98" s="2" customFormat="1">
      <c r="A98" s="39"/>
      <c r="B98" s="40"/>
      <c r="C98" s="41"/>
      <c r="D98" s="218" t="s">
        <v>152</v>
      </c>
      <c r="E98" s="41"/>
      <c r="F98" s="219" t="s">
        <v>1383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152</v>
      </c>
      <c r="AU98" s="18" t="s">
        <v>83</v>
      </c>
    </row>
    <row r="99" s="2" customFormat="1">
      <c r="A99" s="39"/>
      <c r="B99" s="40"/>
      <c r="C99" s="41"/>
      <c r="D99" s="223" t="s">
        <v>154</v>
      </c>
      <c r="E99" s="41"/>
      <c r="F99" s="224" t="s">
        <v>1384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154</v>
      </c>
      <c r="AU99" s="18" t="s">
        <v>83</v>
      </c>
    </row>
    <row r="100" s="2" customFormat="1" ht="24.15" customHeight="1">
      <c r="A100" s="39"/>
      <c r="B100" s="40"/>
      <c r="C100" s="205" t="s">
        <v>204</v>
      </c>
      <c r="D100" s="205" t="s">
        <v>145</v>
      </c>
      <c r="E100" s="206" t="s">
        <v>1341</v>
      </c>
      <c r="F100" s="207" t="s">
        <v>1342</v>
      </c>
      <c r="G100" s="208" t="s">
        <v>1343</v>
      </c>
      <c r="H100" s="209">
        <v>2.1000000000000001</v>
      </c>
      <c r="I100" s="210"/>
      <c r="J100" s="211">
        <f>ROUND(I100*H100,2)</f>
        <v>0</v>
      </c>
      <c r="K100" s="207" t="s">
        <v>149</v>
      </c>
      <c r="L100" s="45"/>
      <c r="M100" s="212" t="s">
        <v>19</v>
      </c>
      <c r="N100" s="213" t="s">
        <v>44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150</v>
      </c>
      <c r="AT100" s="216" t="s">
        <v>145</v>
      </c>
      <c r="AU100" s="216" t="s">
        <v>83</v>
      </c>
      <c r="AY100" s="18" t="s">
        <v>143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150</v>
      </c>
      <c r="BM100" s="216" t="s">
        <v>1385</v>
      </c>
    </row>
    <row r="101" s="2" customFormat="1">
      <c r="A101" s="39"/>
      <c r="B101" s="40"/>
      <c r="C101" s="41"/>
      <c r="D101" s="218" t="s">
        <v>152</v>
      </c>
      <c r="E101" s="41"/>
      <c r="F101" s="219" t="s">
        <v>1345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152</v>
      </c>
      <c r="AU101" s="18" t="s">
        <v>83</v>
      </c>
    </row>
    <row r="102" s="2" customFormat="1">
      <c r="A102" s="39"/>
      <c r="B102" s="40"/>
      <c r="C102" s="41"/>
      <c r="D102" s="223" t="s">
        <v>154</v>
      </c>
      <c r="E102" s="41"/>
      <c r="F102" s="224" t="s">
        <v>1346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154</v>
      </c>
      <c r="AU102" s="18" t="s">
        <v>83</v>
      </c>
    </row>
    <row r="103" s="2" customFormat="1">
      <c r="A103" s="39"/>
      <c r="B103" s="40"/>
      <c r="C103" s="205" t="s">
        <v>210</v>
      </c>
      <c r="D103" s="205" t="s">
        <v>145</v>
      </c>
      <c r="E103" s="206" t="s">
        <v>1347</v>
      </c>
      <c r="F103" s="207" t="s">
        <v>1348</v>
      </c>
      <c r="G103" s="208" t="s">
        <v>1343</v>
      </c>
      <c r="H103" s="209">
        <v>0.69999999999999996</v>
      </c>
      <c r="I103" s="210"/>
      <c r="J103" s="211">
        <f>ROUND(I103*H103,2)</f>
        <v>0</v>
      </c>
      <c r="K103" s="207" t="s">
        <v>149</v>
      </c>
      <c r="L103" s="45"/>
      <c r="M103" s="212" t="s">
        <v>19</v>
      </c>
      <c r="N103" s="213" t="s">
        <v>44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150</v>
      </c>
      <c r="AT103" s="216" t="s">
        <v>145</v>
      </c>
      <c r="AU103" s="216" t="s">
        <v>83</v>
      </c>
      <c r="AY103" s="18" t="s">
        <v>143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81</v>
      </c>
      <c r="BK103" s="217">
        <f>ROUND(I103*H103,2)</f>
        <v>0</v>
      </c>
      <c r="BL103" s="18" t="s">
        <v>150</v>
      </c>
      <c r="BM103" s="216" t="s">
        <v>1386</v>
      </c>
    </row>
    <row r="104" s="2" customFormat="1">
      <c r="A104" s="39"/>
      <c r="B104" s="40"/>
      <c r="C104" s="41"/>
      <c r="D104" s="218" t="s">
        <v>152</v>
      </c>
      <c r="E104" s="41"/>
      <c r="F104" s="219" t="s">
        <v>1350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152</v>
      </c>
      <c r="AU104" s="18" t="s">
        <v>83</v>
      </c>
    </row>
    <row r="105" s="2" customFormat="1">
      <c r="A105" s="39"/>
      <c r="B105" s="40"/>
      <c r="C105" s="41"/>
      <c r="D105" s="223" t="s">
        <v>154</v>
      </c>
      <c r="E105" s="41"/>
      <c r="F105" s="224" t="s">
        <v>1351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154</v>
      </c>
      <c r="AU105" s="18" t="s">
        <v>83</v>
      </c>
    </row>
    <row r="106" s="2" customFormat="1" ht="16.5" customHeight="1">
      <c r="A106" s="39"/>
      <c r="B106" s="40"/>
      <c r="C106" s="257" t="s">
        <v>216</v>
      </c>
      <c r="D106" s="257" t="s">
        <v>468</v>
      </c>
      <c r="E106" s="258" t="s">
        <v>1352</v>
      </c>
      <c r="F106" s="259" t="s">
        <v>1353</v>
      </c>
      <c r="G106" s="260" t="s">
        <v>556</v>
      </c>
      <c r="H106" s="261">
        <v>1.1200000000000001</v>
      </c>
      <c r="I106" s="262"/>
      <c r="J106" s="263">
        <f>ROUND(I106*H106,2)</f>
        <v>0</v>
      </c>
      <c r="K106" s="259" t="s">
        <v>19</v>
      </c>
      <c r="L106" s="264"/>
      <c r="M106" s="265" t="s">
        <v>19</v>
      </c>
      <c r="N106" s="266" t="s">
        <v>44</v>
      </c>
      <c r="O106" s="85"/>
      <c r="P106" s="214">
        <f>O106*H106</f>
        <v>0</v>
      </c>
      <c r="Q106" s="214">
        <v>0.001</v>
      </c>
      <c r="R106" s="214">
        <f>Q106*H106</f>
        <v>0.0011200000000000001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210</v>
      </c>
      <c r="AT106" s="216" t="s">
        <v>468</v>
      </c>
      <c r="AU106" s="216" t="s">
        <v>83</v>
      </c>
      <c r="AY106" s="18" t="s">
        <v>143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81</v>
      </c>
      <c r="BK106" s="217">
        <f>ROUND(I106*H106,2)</f>
        <v>0</v>
      </c>
      <c r="BL106" s="18" t="s">
        <v>150</v>
      </c>
      <c r="BM106" s="216" t="s">
        <v>1387</v>
      </c>
    </row>
    <row r="107" s="2" customFormat="1">
      <c r="A107" s="39"/>
      <c r="B107" s="40"/>
      <c r="C107" s="41"/>
      <c r="D107" s="218" t="s">
        <v>152</v>
      </c>
      <c r="E107" s="41"/>
      <c r="F107" s="219" t="s">
        <v>1355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152</v>
      </c>
      <c r="AU107" s="18" t="s">
        <v>83</v>
      </c>
    </row>
    <row r="108" s="2" customFormat="1" ht="16.5" customHeight="1">
      <c r="A108" s="39"/>
      <c r="B108" s="40"/>
      <c r="C108" s="205" t="s">
        <v>222</v>
      </c>
      <c r="D108" s="205" t="s">
        <v>145</v>
      </c>
      <c r="E108" s="206" t="s">
        <v>1364</v>
      </c>
      <c r="F108" s="207" t="s">
        <v>1365</v>
      </c>
      <c r="G108" s="208" t="s">
        <v>315</v>
      </c>
      <c r="H108" s="209">
        <v>2.625</v>
      </c>
      <c r="I108" s="210"/>
      <c r="J108" s="211">
        <f>ROUND(I108*H108,2)</f>
        <v>0</v>
      </c>
      <c r="K108" s="207" t="s">
        <v>149</v>
      </c>
      <c r="L108" s="45"/>
      <c r="M108" s="212" t="s">
        <v>19</v>
      </c>
      <c r="N108" s="213" t="s">
        <v>44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150</v>
      </c>
      <c r="AT108" s="216" t="s">
        <v>145</v>
      </c>
      <c r="AU108" s="216" t="s">
        <v>83</v>
      </c>
      <c r="AY108" s="18" t="s">
        <v>143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150</v>
      </c>
      <c r="BM108" s="216" t="s">
        <v>1388</v>
      </c>
    </row>
    <row r="109" s="2" customFormat="1">
      <c r="A109" s="39"/>
      <c r="B109" s="40"/>
      <c r="C109" s="41"/>
      <c r="D109" s="218" t="s">
        <v>152</v>
      </c>
      <c r="E109" s="41"/>
      <c r="F109" s="219" t="s">
        <v>1367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152</v>
      </c>
      <c r="AU109" s="18" t="s">
        <v>83</v>
      </c>
    </row>
    <row r="110" s="2" customFormat="1">
      <c r="A110" s="39"/>
      <c r="B110" s="40"/>
      <c r="C110" s="41"/>
      <c r="D110" s="223" t="s">
        <v>154</v>
      </c>
      <c r="E110" s="41"/>
      <c r="F110" s="224" t="s">
        <v>1368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154</v>
      </c>
      <c r="AU110" s="18" t="s">
        <v>83</v>
      </c>
    </row>
    <row r="111" s="12" customFormat="1" ht="22.8" customHeight="1">
      <c r="A111" s="12"/>
      <c r="B111" s="189"/>
      <c r="C111" s="190"/>
      <c r="D111" s="191" t="s">
        <v>72</v>
      </c>
      <c r="E111" s="203" t="s">
        <v>1141</v>
      </c>
      <c r="F111" s="203" t="s">
        <v>1142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SUM(P112:P114)</f>
        <v>0</v>
      </c>
      <c r="Q111" s="197"/>
      <c r="R111" s="198">
        <f>SUM(R112:R114)</f>
        <v>0</v>
      </c>
      <c r="S111" s="197"/>
      <c r="T111" s="199">
        <f>SUM(T112:T114)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81</v>
      </c>
      <c r="AT111" s="201" t="s">
        <v>72</v>
      </c>
      <c r="AU111" s="201" t="s">
        <v>81</v>
      </c>
      <c r="AY111" s="200" t="s">
        <v>143</v>
      </c>
      <c r="BK111" s="202">
        <f>SUM(BK112:BK114)</f>
        <v>0</v>
      </c>
    </row>
    <row r="112" s="2" customFormat="1" ht="16.5" customHeight="1">
      <c r="A112" s="39"/>
      <c r="B112" s="40"/>
      <c r="C112" s="205" t="s">
        <v>228</v>
      </c>
      <c r="D112" s="205" t="s">
        <v>145</v>
      </c>
      <c r="E112" s="206" t="s">
        <v>1369</v>
      </c>
      <c r="F112" s="207" t="s">
        <v>1370</v>
      </c>
      <c r="G112" s="208" t="s">
        <v>471</v>
      </c>
      <c r="H112" s="209">
        <v>0.010999999999999999</v>
      </c>
      <c r="I112" s="210"/>
      <c r="J112" s="211">
        <f>ROUND(I112*H112,2)</f>
        <v>0</v>
      </c>
      <c r="K112" s="207" t="s">
        <v>149</v>
      </c>
      <c r="L112" s="45"/>
      <c r="M112" s="212" t="s">
        <v>19</v>
      </c>
      <c r="N112" s="213" t="s">
        <v>44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150</v>
      </c>
      <c r="AT112" s="216" t="s">
        <v>145</v>
      </c>
      <c r="AU112" s="216" t="s">
        <v>83</v>
      </c>
      <c r="AY112" s="18" t="s">
        <v>143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81</v>
      </c>
      <c r="BK112" s="217">
        <f>ROUND(I112*H112,2)</f>
        <v>0</v>
      </c>
      <c r="BL112" s="18" t="s">
        <v>150</v>
      </c>
      <c r="BM112" s="216" t="s">
        <v>1389</v>
      </c>
    </row>
    <row r="113" s="2" customFormat="1">
      <c r="A113" s="39"/>
      <c r="B113" s="40"/>
      <c r="C113" s="41"/>
      <c r="D113" s="218" t="s">
        <v>152</v>
      </c>
      <c r="E113" s="41"/>
      <c r="F113" s="219" t="s">
        <v>1372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152</v>
      </c>
      <c r="AU113" s="18" t="s">
        <v>83</v>
      </c>
    </row>
    <row r="114" s="2" customFormat="1">
      <c r="A114" s="39"/>
      <c r="B114" s="40"/>
      <c r="C114" s="41"/>
      <c r="D114" s="223" t="s">
        <v>154</v>
      </c>
      <c r="E114" s="41"/>
      <c r="F114" s="224" t="s">
        <v>1373</v>
      </c>
      <c r="G114" s="41"/>
      <c r="H114" s="41"/>
      <c r="I114" s="220"/>
      <c r="J114" s="41"/>
      <c r="K114" s="41"/>
      <c r="L114" s="45"/>
      <c r="M114" s="270"/>
      <c r="N114" s="271"/>
      <c r="O114" s="272"/>
      <c r="P114" s="272"/>
      <c r="Q114" s="272"/>
      <c r="R114" s="272"/>
      <c r="S114" s="272"/>
      <c r="T114" s="273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154</v>
      </c>
      <c r="AU114" s="18" t="s">
        <v>83</v>
      </c>
    </row>
    <row r="115" s="2" customFormat="1" ht="6.96" customHeight="1">
      <c r="A115" s="39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45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</sheetData>
  <sheetProtection sheet="1" autoFilter="0" formatColumns="0" formatRows="0" objects="1" scenarios="1" spinCount="100000" saltValue="cu3MBlC22oinlsuVC0Iuz89jVZ2s5nmcUbfnzr6HbVyY3Sbz+xUXHtB0mR3DRhiuzPDOAn3s18+1x36XIHDFPA==" hashValue="DywcZSeAgSlS79KH+dPeTd5XQQiEzld/rmwvpE7p3Vn091CGtgePUH7HKP9PNvDb6msiFtaEm0OqfmUj+5rQRA==" algorithmName="SHA-512" password="CC35"/>
  <autoFilter ref="C81:K11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1/111103202"/>
    <hyperlink ref="F90" r:id="rId2" display="https://podminky.urs.cz/item/CS_URS_2023_01/184215112"/>
    <hyperlink ref="F99" r:id="rId3" display="https://podminky.urs.cz/item/CS_URS_2023_01/184813541"/>
    <hyperlink ref="F102" r:id="rId4" display="https://podminky.urs.cz/item/CS_URS_2023_01/184813133"/>
    <hyperlink ref="F105" r:id="rId5" display="https://podminky.urs.cz/item/CS_URS_2023_01/184813134"/>
    <hyperlink ref="F110" r:id="rId6" display="https://podminky.urs.cz/item/CS_URS_2023_01/185804312"/>
    <hyperlink ref="F114" r:id="rId7" display="https://podminky.urs.cz/item/CS_URS_2023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102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Realizace společných zařízení v k.ú. Lhotka u Frýdku-Místku - I. 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1390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3. 3. 2023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1279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ROUND((SUM(BE82:BE114)),  2)</f>
        <v>0</v>
      </c>
      <c r="G33" s="39"/>
      <c r="H33" s="39"/>
      <c r="I33" s="149">
        <v>0.20999999999999999</v>
      </c>
      <c r="J33" s="148">
        <f>ROUND(((SUM(BE82:BE114))*I33),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ROUND((SUM(BF82:BF114)),  2)</f>
        <v>0</v>
      </c>
      <c r="G34" s="39"/>
      <c r="H34" s="39"/>
      <c r="I34" s="149">
        <v>0.14999999999999999</v>
      </c>
      <c r="J34" s="148">
        <f>ROUND(((SUM(BF82:BF114))*I34),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ROUND((SUM(BG82:BG114)),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ROUND((SUM(BH82:BH114)),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ROUND((SUM(BI82:BI114)),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Realizace společných zařízení v k.ú. Lhotka u Frýdku-Místku - I. 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01_4 - 2. rok následné péče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Lhotka u Frýdku-Místku</v>
      </c>
      <c r="G52" s="41"/>
      <c r="H52" s="41"/>
      <c r="I52" s="33" t="s">
        <v>23</v>
      </c>
      <c r="J52" s="73" t="str">
        <f>IF(J12="","",J12)</f>
        <v>3. 3. 2023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54.45" customHeight="1">
      <c r="A54" s="39"/>
      <c r="B54" s="40"/>
      <c r="C54" s="33" t="s">
        <v>25</v>
      </c>
      <c r="D54" s="41"/>
      <c r="E54" s="41"/>
      <c r="F54" s="28" t="str">
        <f>E15</f>
        <v>ČR - SPÚ, KPÚ pro Moravskoslezský kraj</v>
      </c>
      <c r="G54" s="41"/>
      <c r="H54" s="41"/>
      <c r="I54" s="33" t="s">
        <v>32</v>
      </c>
      <c r="J54" s="37" t="str">
        <f>E21</f>
        <v>Hanousek s.r.o.,Barákova 2745/41, 796 01 Prostějov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Ing. Michaela Hanousková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110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111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119</v>
      </c>
      <c r="E62" s="175"/>
      <c r="F62" s="175"/>
      <c r="G62" s="175"/>
      <c r="H62" s="175"/>
      <c r="I62" s="175"/>
      <c r="J62" s="176">
        <f>J111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128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Realizace společných zařízení v k.ú. Lhotka u Frýdku-Místku - I. etapa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103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01_4 - 2. rok následné péče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k.ú. Lhotka u Frýdku-Místku</v>
      </c>
      <c r="G76" s="41"/>
      <c r="H76" s="41"/>
      <c r="I76" s="33" t="s">
        <v>23</v>
      </c>
      <c r="J76" s="73" t="str">
        <f>IF(J12="","",J12)</f>
        <v>3. 3. 2023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54.45" customHeight="1">
      <c r="A78" s="39"/>
      <c r="B78" s="40"/>
      <c r="C78" s="33" t="s">
        <v>25</v>
      </c>
      <c r="D78" s="41"/>
      <c r="E78" s="41"/>
      <c r="F78" s="28" t="str">
        <f>E15</f>
        <v>ČR - SPÚ, KPÚ pro Moravskoslezský kraj</v>
      </c>
      <c r="G78" s="41"/>
      <c r="H78" s="41"/>
      <c r="I78" s="33" t="s">
        <v>32</v>
      </c>
      <c r="J78" s="37" t="str">
        <f>E21</f>
        <v>Hanousek s.r.o.,Barákova 2745/41, 796 01 Prostějov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30</v>
      </c>
      <c r="D79" s="41"/>
      <c r="E79" s="41"/>
      <c r="F79" s="28" t="str">
        <f>IF(E18="","",E18)</f>
        <v>Vyplň údaj</v>
      </c>
      <c r="G79" s="41"/>
      <c r="H79" s="41"/>
      <c r="I79" s="33" t="s">
        <v>36</v>
      </c>
      <c r="J79" s="37" t="str">
        <f>E24</f>
        <v>Ing. Michaela Hanousková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129</v>
      </c>
      <c r="D81" s="181" t="s">
        <v>58</v>
      </c>
      <c r="E81" s="181" t="s">
        <v>54</v>
      </c>
      <c r="F81" s="181" t="s">
        <v>55</v>
      </c>
      <c r="G81" s="181" t="s">
        <v>130</v>
      </c>
      <c r="H81" s="181" t="s">
        <v>131</v>
      </c>
      <c r="I81" s="181" t="s">
        <v>132</v>
      </c>
      <c r="J81" s="181" t="s">
        <v>108</v>
      </c>
      <c r="K81" s="182" t="s">
        <v>133</v>
      </c>
      <c r="L81" s="183"/>
      <c r="M81" s="93" t="s">
        <v>19</v>
      </c>
      <c r="N81" s="94" t="s">
        <v>43</v>
      </c>
      <c r="O81" s="94" t="s">
        <v>134</v>
      </c>
      <c r="P81" s="94" t="s">
        <v>135</v>
      </c>
      <c r="Q81" s="94" t="s">
        <v>136</v>
      </c>
      <c r="R81" s="94" t="s">
        <v>137</v>
      </c>
      <c r="S81" s="94" t="s">
        <v>138</v>
      </c>
      <c r="T81" s="95" t="s">
        <v>139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140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0.010959999999999999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72</v>
      </c>
      <c r="AU82" s="18" t="s">
        <v>109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72</v>
      </c>
      <c r="E83" s="192" t="s">
        <v>141</v>
      </c>
      <c r="F83" s="192" t="s">
        <v>142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P84+P111</f>
        <v>0</v>
      </c>
      <c r="Q83" s="197"/>
      <c r="R83" s="198">
        <f>R84+R111</f>
        <v>0.010959999999999999</v>
      </c>
      <c r="S83" s="197"/>
      <c r="T83" s="199">
        <f>T84+T111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73</v>
      </c>
      <c r="AY83" s="200" t="s">
        <v>143</v>
      </c>
      <c r="BK83" s="202">
        <f>BK84+BK111</f>
        <v>0</v>
      </c>
    </row>
    <row r="84" s="12" customFormat="1" ht="22.8" customHeight="1">
      <c r="A84" s="12"/>
      <c r="B84" s="189"/>
      <c r="C84" s="190"/>
      <c r="D84" s="191" t="s">
        <v>72</v>
      </c>
      <c r="E84" s="203" t="s">
        <v>81</v>
      </c>
      <c r="F84" s="203" t="s">
        <v>144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SUM(P85:P110)</f>
        <v>0</v>
      </c>
      <c r="Q84" s="197"/>
      <c r="R84" s="198">
        <f>SUM(R85:R110)</f>
        <v>0.010959999999999999</v>
      </c>
      <c r="S84" s="197"/>
      <c r="T84" s="199">
        <f>SUM(T85:T110)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81</v>
      </c>
      <c r="AT84" s="201" t="s">
        <v>72</v>
      </c>
      <c r="AU84" s="201" t="s">
        <v>81</v>
      </c>
      <c r="AY84" s="200" t="s">
        <v>143</v>
      </c>
      <c r="BK84" s="202">
        <f>SUM(BK85:BK110)</f>
        <v>0</v>
      </c>
    </row>
    <row r="85" s="2" customFormat="1" ht="16.5" customHeight="1">
      <c r="A85" s="39"/>
      <c r="B85" s="40"/>
      <c r="C85" s="205" t="s">
        <v>81</v>
      </c>
      <c r="D85" s="205" t="s">
        <v>145</v>
      </c>
      <c r="E85" s="206" t="s">
        <v>1280</v>
      </c>
      <c r="F85" s="207" t="s">
        <v>1281</v>
      </c>
      <c r="G85" s="208" t="s">
        <v>606</v>
      </c>
      <c r="H85" s="209">
        <v>0.27200000000000002</v>
      </c>
      <c r="I85" s="210"/>
      <c r="J85" s="211">
        <f>ROUND(I85*H85,2)</f>
        <v>0</v>
      </c>
      <c r="K85" s="207" t="s">
        <v>149</v>
      </c>
      <c r="L85" s="45"/>
      <c r="M85" s="212" t="s">
        <v>19</v>
      </c>
      <c r="N85" s="213" t="s">
        <v>44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150</v>
      </c>
      <c r="AT85" s="216" t="s">
        <v>145</v>
      </c>
      <c r="AU85" s="216" t="s">
        <v>83</v>
      </c>
      <c r="AY85" s="18" t="s">
        <v>143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81</v>
      </c>
      <c r="BK85" s="217">
        <f>ROUND(I85*H85,2)</f>
        <v>0</v>
      </c>
      <c r="BL85" s="18" t="s">
        <v>150</v>
      </c>
      <c r="BM85" s="216" t="s">
        <v>1391</v>
      </c>
    </row>
    <row r="86" s="2" customFormat="1">
      <c r="A86" s="39"/>
      <c r="B86" s="40"/>
      <c r="C86" s="41"/>
      <c r="D86" s="218" t="s">
        <v>152</v>
      </c>
      <c r="E86" s="41"/>
      <c r="F86" s="219" t="s">
        <v>1283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152</v>
      </c>
      <c r="AU86" s="18" t="s">
        <v>83</v>
      </c>
    </row>
    <row r="87" s="2" customFormat="1">
      <c r="A87" s="39"/>
      <c r="B87" s="40"/>
      <c r="C87" s="41"/>
      <c r="D87" s="223" t="s">
        <v>154</v>
      </c>
      <c r="E87" s="41"/>
      <c r="F87" s="224" t="s">
        <v>1284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154</v>
      </c>
      <c r="AU87" s="18" t="s">
        <v>83</v>
      </c>
    </row>
    <row r="88" s="2" customFormat="1" ht="21.75" customHeight="1">
      <c r="A88" s="39"/>
      <c r="B88" s="40"/>
      <c r="C88" s="205" t="s">
        <v>83</v>
      </c>
      <c r="D88" s="205" t="s">
        <v>145</v>
      </c>
      <c r="E88" s="206" t="s">
        <v>1304</v>
      </c>
      <c r="F88" s="207" t="s">
        <v>1305</v>
      </c>
      <c r="G88" s="208" t="s">
        <v>185</v>
      </c>
      <c r="H88" s="209">
        <v>2</v>
      </c>
      <c r="I88" s="210"/>
      <c r="J88" s="211">
        <f>ROUND(I88*H88,2)</f>
        <v>0</v>
      </c>
      <c r="K88" s="207" t="s">
        <v>149</v>
      </c>
      <c r="L88" s="45"/>
      <c r="M88" s="212" t="s">
        <v>19</v>
      </c>
      <c r="N88" s="213" t="s">
        <v>44</v>
      </c>
      <c r="O88" s="85"/>
      <c r="P88" s="214">
        <f>O88*H88</f>
        <v>0</v>
      </c>
      <c r="Q88" s="214">
        <v>5.0000000000000002E-05</v>
      </c>
      <c r="R88" s="214">
        <f>Q88*H88</f>
        <v>0.00010000000000000001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150</v>
      </c>
      <c r="AT88" s="216" t="s">
        <v>145</v>
      </c>
      <c r="AU88" s="216" t="s">
        <v>83</v>
      </c>
      <c r="AY88" s="18" t="s">
        <v>143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81</v>
      </c>
      <c r="BK88" s="217">
        <f>ROUND(I88*H88,2)</f>
        <v>0</v>
      </c>
      <c r="BL88" s="18" t="s">
        <v>150</v>
      </c>
      <c r="BM88" s="216" t="s">
        <v>1392</v>
      </c>
    </row>
    <row r="89" s="2" customFormat="1">
      <c r="A89" s="39"/>
      <c r="B89" s="40"/>
      <c r="C89" s="41"/>
      <c r="D89" s="218" t="s">
        <v>152</v>
      </c>
      <c r="E89" s="41"/>
      <c r="F89" s="219" t="s">
        <v>1307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152</v>
      </c>
      <c r="AU89" s="18" t="s">
        <v>83</v>
      </c>
    </row>
    <row r="90" s="2" customFormat="1">
      <c r="A90" s="39"/>
      <c r="B90" s="40"/>
      <c r="C90" s="41"/>
      <c r="D90" s="223" t="s">
        <v>154</v>
      </c>
      <c r="E90" s="41"/>
      <c r="F90" s="224" t="s">
        <v>1308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154</v>
      </c>
      <c r="AU90" s="18" t="s">
        <v>83</v>
      </c>
    </row>
    <row r="91" s="2" customFormat="1" ht="16.5" customHeight="1">
      <c r="A91" s="39"/>
      <c r="B91" s="40"/>
      <c r="C91" s="257" t="s">
        <v>175</v>
      </c>
      <c r="D91" s="257" t="s">
        <v>468</v>
      </c>
      <c r="E91" s="258" t="s">
        <v>1309</v>
      </c>
      <c r="F91" s="259" t="s">
        <v>1310</v>
      </c>
      <c r="G91" s="260" t="s">
        <v>185</v>
      </c>
      <c r="H91" s="261">
        <v>2</v>
      </c>
      <c r="I91" s="262"/>
      <c r="J91" s="263">
        <f>ROUND(I91*H91,2)</f>
        <v>0</v>
      </c>
      <c r="K91" s="259" t="s">
        <v>149</v>
      </c>
      <c r="L91" s="264"/>
      <c r="M91" s="265" t="s">
        <v>19</v>
      </c>
      <c r="N91" s="266" t="s">
        <v>44</v>
      </c>
      <c r="O91" s="85"/>
      <c r="P91" s="214">
        <f>O91*H91</f>
        <v>0</v>
      </c>
      <c r="Q91" s="214">
        <v>0.0047200000000000002</v>
      </c>
      <c r="R91" s="214">
        <f>Q91*H91</f>
        <v>0.0094400000000000005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210</v>
      </c>
      <c r="AT91" s="216" t="s">
        <v>468</v>
      </c>
      <c r="AU91" s="216" t="s">
        <v>83</v>
      </c>
      <c r="AY91" s="18" t="s">
        <v>143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81</v>
      </c>
      <c r="BK91" s="217">
        <f>ROUND(I91*H91,2)</f>
        <v>0</v>
      </c>
      <c r="BL91" s="18" t="s">
        <v>150</v>
      </c>
      <c r="BM91" s="216" t="s">
        <v>1393</v>
      </c>
    </row>
    <row r="92" s="2" customFormat="1">
      <c r="A92" s="39"/>
      <c r="B92" s="40"/>
      <c r="C92" s="41"/>
      <c r="D92" s="218" t="s">
        <v>152</v>
      </c>
      <c r="E92" s="41"/>
      <c r="F92" s="219" t="s">
        <v>1310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152</v>
      </c>
      <c r="AU92" s="18" t="s">
        <v>83</v>
      </c>
    </row>
    <row r="93" s="2" customFormat="1" ht="16.5" customHeight="1">
      <c r="A93" s="39"/>
      <c r="B93" s="40"/>
      <c r="C93" s="257" t="s">
        <v>150</v>
      </c>
      <c r="D93" s="257" t="s">
        <v>468</v>
      </c>
      <c r="E93" s="258" t="s">
        <v>1312</v>
      </c>
      <c r="F93" s="259" t="s">
        <v>1313</v>
      </c>
      <c r="G93" s="260" t="s">
        <v>1177</v>
      </c>
      <c r="H93" s="261">
        <v>2</v>
      </c>
      <c r="I93" s="262"/>
      <c r="J93" s="263">
        <f>ROUND(I93*H93,2)</f>
        <v>0</v>
      </c>
      <c r="K93" s="259" t="s">
        <v>19</v>
      </c>
      <c r="L93" s="264"/>
      <c r="M93" s="265" t="s">
        <v>19</v>
      </c>
      <c r="N93" s="266" t="s">
        <v>44</v>
      </c>
      <c r="O93" s="85"/>
      <c r="P93" s="214">
        <f>O93*H93</f>
        <v>0</v>
      </c>
      <c r="Q93" s="214">
        <v>0.00010000000000000001</v>
      </c>
      <c r="R93" s="214">
        <f>Q93*H93</f>
        <v>0.00020000000000000001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210</v>
      </c>
      <c r="AT93" s="216" t="s">
        <v>468</v>
      </c>
      <c r="AU93" s="216" t="s">
        <v>83</v>
      </c>
      <c r="AY93" s="18" t="s">
        <v>143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81</v>
      </c>
      <c r="BK93" s="217">
        <f>ROUND(I93*H93,2)</f>
        <v>0</v>
      </c>
      <c r="BL93" s="18" t="s">
        <v>150</v>
      </c>
      <c r="BM93" s="216" t="s">
        <v>1394</v>
      </c>
    </row>
    <row r="94" s="2" customFormat="1">
      <c r="A94" s="39"/>
      <c r="B94" s="40"/>
      <c r="C94" s="41"/>
      <c r="D94" s="218" t="s">
        <v>152</v>
      </c>
      <c r="E94" s="41"/>
      <c r="F94" s="219" t="s">
        <v>1313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152</v>
      </c>
      <c r="AU94" s="18" t="s">
        <v>83</v>
      </c>
    </row>
    <row r="95" s="2" customFormat="1" ht="16.5" customHeight="1">
      <c r="A95" s="39"/>
      <c r="B95" s="40"/>
      <c r="C95" s="257" t="s">
        <v>191</v>
      </c>
      <c r="D95" s="257" t="s">
        <v>468</v>
      </c>
      <c r="E95" s="258" t="s">
        <v>619</v>
      </c>
      <c r="F95" s="259" t="s">
        <v>620</v>
      </c>
      <c r="G95" s="260" t="s">
        <v>621</v>
      </c>
      <c r="H95" s="261">
        <v>0.10000000000000001</v>
      </c>
      <c r="I95" s="262"/>
      <c r="J95" s="263">
        <f>ROUND(I95*H95,2)</f>
        <v>0</v>
      </c>
      <c r="K95" s="259" t="s">
        <v>149</v>
      </c>
      <c r="L95" s="264"/>
      <c r="M95" s="265" t="s">
        <v>19</v>
      </c>
      <c r="N95" s="266" t="s">
        <v>44</v>
      </c>
      <c r="O95" s="85"/>
      <c r="P95" s="214">
        <f>O95*H95</f>
        <v>0</v>
      </c>
      <c r="Q95" s="214">
        <v>0.001</v>
      </c>
      <c r="R95" s="214">
        <f>Q95*H95</f>
        <v>0.00010000000000000001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210</v>
      </c>
      <c r="AT95" s="216" t="s">
        <v>468</v>
      </c>
      <c r="AU95" s="216" t="s">
        <v>83</v>
      </c>
      <c r="AY95" s="18" t="s">
        <v>143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81</v>
      </c>
      <c r="BK95" s="217">
        <f>ROUND(I95*H95,2)</f>
        <v>0</v>
      </c>
      <c r="BL95" s="18" t="s">
        <v>150</v>
      </c>
      <c r="BM95" s="216" t="s">
        <v>1395</v>
      </c>
    </row>
    <row r="96" s="2" customFormat="1">
      <c r="A96" s="39"/>
      <c r="B96" s="40"/>
      <c r="C96" s="41"/>
      <c r="D96" s="218" t="s">
        <v>152</v>
      </c>
      <c r="E96" s="41"/>
      <c r="F96" s="219" t="s">
        <v>620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152</v>
      </c>
      <c r="AU96" s="18" t="s">
        <v>83</v>
      </c>
    </row>
    <row r="97" s="2" customFormat="1" ht="16.5" customHeight="1">
      <c r="A97" s="39"/>
      <c r="B97" s="40"/>
      <c r="C97" s="205" t="s">
        <v>198</v>
      </c>
      <c r="D97" s="205" t="s">
        <v>145</v>
      </c>
      <c r="E97" s="206" t="s">
        <v>1380</v>
      </c>
      <c r="F97" s="207" t="s">
        <v>1381</v>
      </c>
      <c r="G97" s="208" t="s">
        <v>148</v>
      </c>
      <c r="H97" s="209">
        <v>35</v>
      </c>
      <c r="I97" s="210"/>
      <c r="J97" s="211">
        <f>ROUND(I97*H97,2)</f>
        <v>0</v>
      </c>
      <c r="K97" s="207" t="s">
        <v>149</v>
      </c>
      <c r="L97" s="45"/>
      <c r="M97" s="212" t="s">
        <v>19</v>
      </c>
      <c r="N97" s="213" t="s">
        <v>44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150</v>
      </c>
      <c r="AT97" s="216" t="s">
        <v>145</v>
      </c>
      <c r="AU97" s="216" t="s">
        <v>83</v>
      </c>
      <c r="AY97" s="18" t="s">
        <v>143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81</v>
      </c>
      <c r="BK97" s="217">
        <f>ROUND(I97*H97,2)</f>
        <v>0</v>
      </c>
      <c r="BL97" s="18" t="s">
        <v>150</v>
      </c>
      <c r="BM97" s="216" t="s">
        <v>1396</v>
      </c>
    </row>
    <row r="98" s="2" customFormat="1">
      <c r="A98" s="39"/>
      <c r="B98" s="40"/>
      <c r="C98" s="41"/>
      <c r="D98" s="218" t="s">
        <v>152</v>
      </c>
      <c r="E98" s="41"/>
      <c r="F98" s="219" t="s">
        <v>1383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152</v>
      </c>
      <c r="AU98" s="18" t="s">
        <v>83</v>
      </c>
    </row>
    <row r="99" s="2" customFormat="1">
      <c r="A99" s="39"/>
      <c r="B99" s="40"/>
      <c r="C99" s="41"/>
      <c r="D99" s="223" t="s">
        <v>154</v>
      </c>
      <c r="E99" s="41"/>
      <c r="F99" s="224" t="s">
        <v>1384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154</v>
      </c>
      <c r="AU99" s="18" t="s">
        <v>83</v>
      </c>
    </row>
    <row r="100" s="2" customFormat="1" ht="24.15" customHeight="1">
      <c r="A100" s="39"/>
      <c r="B100" s="40"/>
      <c r="C100" s="205" t="s">
        <v>204</v>
      </c>
      <c r="D100" s="205" t="s">
        <v>145</v>
      </c>
      <c r="E100" s="206" t="s">
        <v>1341</v>
      </c>
      <c r="F100" s="207" t="s">
        <v>1342</v>
      </c>
      <c r="G100" s="208" t="s">
        <v>1343</v>
      </c>
      <c r="H100" s="209">
        <v>2.1000000000000001</v>
      </c>
      <c r="I100" s="210"/>
      <c r="J100" s="211">
        <f>ROUND(I100*H100,2)</f>
        <v>0</v>
      </c>
      <c r="K100" s="207" t="s">
        <v>149</v>
      </c>
      <c r="L100" s="45"/>
      <c r="M100" s="212" t="s">
        <v>19</v>
      </c>
      <c r="N100" s="213" t="s">
        <v>44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150</v>
      </c>
      <c r="AT100" s="216" t="s">
        <v>145</v>
      </c>
      <c r="AU100" s="216" t="s">
        <v>83</v>
      </c>
      <c r="AY100" s="18" t="s">
        <v>143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150</v>
      </c>
      <c r="BM100" s="216" t="s">
        <v>1397</v>
      </c>
    </row>
    <row r="101" s="2" customFormat="1">
      <c r="A101" s="39"/>
      <c r="B101" s="40"/>
      <c r="C101" s="41"/>
      <c r="D101" s="218" t="s">
        <v>152</v>
      </c>
      <c r="E101" s="41"/>
      <c r="F101" s="219" t="s">
        <v>1345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152</v>
      </c>
      <c r="AU101" s="18" t="s">
        <v>83</v>
      </c>
    </row>
    <row r="102" s="2" customFormat="1">
      <c r="A102" s="39"/>
      <c r="B102" s="40"/>
      <c r="C102" s="41"/>
      <c r="D102" s="223" t="s">
        <v>154</v>
      </c>
      <c r="E102" s="41"/>
      <c r="F102" s="224" t="s">
        <v>1346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154</v>
      </c>
      <c r="AU102" s="18" t="s">
        <v>83</v>
      </c>
    </row>
    <row r="103" s="2" customFormat="1">
      <c r="A103" s="39"/>
      <c r="B103" s="40"/>
      <c r="C103" s="205" t="s">
        <v>210</v>
      </c>
      <c r="D103" s="205" t="s">
        <v>145</v>
      </c>
      <c r="E103" s="206" t="s">
        <v>1347</v>
      </c>
      <c r="F103" s="207" t="s">
        <v>1348</v>
      </c>
      <c r="G103" s="208" t="s">
        <v>1343</v>
      </c>
      <c r="H103" s="209">
        <v>0.69999999999999996</v>
      </c>
      <c r="I103" s="210"/>
      <c r="J103" s="211">
        <f>ROUND(I103*H103,2)</f>
        <v>0</v>
      </c>
      <c r="K103" s="207" t="s">
        <v>149</v>
      </c>
      <c r="L103" s="45"/>
      <c r="M103" s="212" t="s">
        <v>19</v>
      </c>
      <c r="N103" s="213" t="s">
        <v>44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150</v>
      </c>
      <c r="AT103" s="216" t="s">
        <v>145</v>
      </c>
      <c r="AU103" s="216" t="s">
        <v>83</v>
      </c>
      <c r="AY103" s="18" t="s">
        <v>143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81</v>
      </c>
      <c r="BK103" s="217">
        <f>ROUND(I103*H103,2)</f>
        <v>0</v>
      </c>
      <c r="BL103" s="18" t="s">
        <v>150</v>
      </c>
      <c r="BM103" s="216" t="s">
        <v>1398</v>
      </c>
    </row>
    <row r="104" s="2" customFormat="1">
      <c r="A104" s="39"/>
      <c r="B104" s="40"/>
      <c r="C104" s="41"/>
      <c r="D104" s="218" t="s">
        <v>152</v>
      </c>
      <c r="E104" s="41"/>
      <c r="F104" s="219" t="s">
        <v>1350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152</v>
      </c>
      <c r="AU104" s="18" t="s">
        <v>83</v>
      </c>
    </row>
    <row r="105" s="2" customFormat="1">
      <c r="A105" s="39"/>
      <c r="B105" s="40"/>
      <c r="C105" s="41"/>
      <c r="D105" s="223" t="s">
        <v>154</v>
      </c>
      <c r="E105" s="41"/>
      <c r="F105" s="224" t="s">
        <v>1351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154</v>
      </c>
      <c r="AU105" s="18" t="s">
        <v>83</v>
      </c>
    </row>
    <row r="106" s="2" customFormat="1" ht="16.5" customHeight="1">
      <c r="A106" s="39"/>
      <c r="B106" s="40"/>
      <c r="C106" s="257" t="s">
        <v>216</v>
      </c>
      <c r="D106" s="257" t="s">
        <v>468</v>
      </c>
      <c r="E106" s="258" t="s">
        <v>1352</v>
      </c>
      <c r="F106" s="259" t="s">
        <v>1353</v>
      </c>
      <c r="G106" s="260" t="s">
        <v>556</v>
      </c>
      <c r="H106" s="261">
        <v>1.1200000000000001</v>
      </c>
      <c r="I106" s="262"/>
      <c r="J106" s="263">
        <f>ROUND(I106*H106,2)</f>
        <v>0</v>
      </c>
      <c r="K106" s="259" t="s">
        <v>19</v>
      </c>
      <c r="L106" s="264"/>
      <c r="M106" s="265" t="s">
        <v>19</v>
      </c>
      <c r="N106" s="266" t="s">
        <v>44</v>
      </c>
      <c r="O106" s="85"/>
      <c r="P106" s="214">
        <f>O106*H106</f>
        <v>0</v>
      </c>
      <c r="Q106" s="214">
        <v>0.001</v>
      </c>
      <c r="R106" s="214">
        <f>Q106*H106</f>
        <v>0.0011200000000000001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210</v>
      </c>
      <c r="AT106" s="216" t="s">
        <v>468</v>
      </c>
      <c r="AU106" s="216" t="s">
        <v>83</v>
      </c>
      <c r="AY106" s="18" t="s">
        <v>143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81</v>
      </c>
      <c r="BK106" s="217">
        <f>ROUND(I106*H106,2)</f>
        <v>0</v>
      </c>
      <c r="BL106" s="18" t="s">
        <v>150</v>
      </c>
      <c r="BM106" s="216" t="s">
        <v>1399</v>
      </c>
    </row>
    <row r="107" s="2" customFormat="1">
      <c r="A107" s="39"/>
      <c r="B107" s="40"/>
      <c r="C107" s="41"/>
      <c r="D107" s="218" t="s">
        <v>152</v>
      </c>
      <c r="E107" s="41"/>
      <c r="F107" s="219" t="s">
        <v>1355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152</v>
      </c>
      <c r="AU107" s="18" t="s">
        <v>83</v>
      </c>
    </row>
    <row r="108" s="2" customFormat="1" ht="16.5" customHeight="1">
      <c r="A108" s="39"/>
      <c r="B108" s="40"/>
      <c r="C108" s="205" t="s">
        <v>222</v>
      </c>
      <c r="D108" s="205" t="s">
        <v>145</v>
      </c>
      <c r="E108" s="206" t="s">
        <v>1364</v>
      </c>
      <c r="F108" s="207" t="s">
        <v>1365</v>
      </c>
      <c r="G108" s="208" t="s">
        <v>315</v>
      </c>
      <c r="H108" s="209">
        <v>2.625</v>
      </c>
      <c r="I108" s="210"/>
      <c r="J108" s="211">
        <f>ROUND(I108*H108,2)</f>
        <v>0</v>
      </c>
      <c r="K108" s="207" t="s">
        <v>149</v>
      </c>
      <c r="L108" s="45"/>
      <c r="M108" s="212" t="s">
        <v>19</v>
      </c>
      <c r="N108" s="213" t="s">
        <v>44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150</v>
      </c>
      <c r="AT108" s="216" t="s">
        <v>145</v>
      </c>
      <c r="AU108" s="216" t="s">
        <v>83</v>
      </c>
      <c r="AY108" s="18" t="s">
        <v>143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150</v>
      </c>
      <c r="BM108" s="216" t="s">
        <v>1400</v>
      </c>
    </row>
    <row r="109" s="2" customFormat="1">
      <c r="A109" s="39"/>
      <c r="B109" s="40"/>
      <c r="C109" s="41"/>
      <c r="D109" s="218" t="s">
        <v>152</v>
      </c>
      <c r="E109" s="41"/>
      <c r="F109" s="219" t="s">
        <v>1367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152</v>
      </c>
      <c r="AU109" s="18" t="s">
        <v>83</v>
      </c>
    </row>
    <row r="110" s="2" customFormat="1">
      <c r="A110" s="39"/>
      <c r="B110" s="40"/>
      <c r="C110" s="41"/>
      <c r="D110" s="223" t="s">
        <v>154</v>
      </c>
      <c r="E110" s="41"/>
      <c r="F110" s="224" t="s">
        <v>1368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154</v>
      </c>
      <c r="AU110" s="18" t="s">
        <v>83</v>
      </c>
    </row>
    <row r="111" s="12" customFormat="1" ht="22.8" customHeight="1">
      <c r="A111" s="12"/>
      <c r="B111" s="189"/>
      <c r="C111" s="190"/>
      <c r="D111" s="191" t="s">
        <v>72</v>
      </c>
      <c r="E111" s="203" t="s">
        <v>1141</v>
      </c>
      <c r="F111" s="203" t="s">
        <v>1142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SUM(P112:P114)</f>
        <v>0</v>
      </c>
      <c r="Q111" s="197"/>
      <c r="R111" s="198">
        <f>SUM(R112:R114)</f>
        <v>0</v>
      </c>
      <c r="S111" s="197"/>
      <c r="T111" s="199">
        <f>SUM(T112:T114)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81</v>
      </c>
      <c r="AT111" s="201" t="s">
        <v>72</v>
      </c>
      <c r="AU111" s="201" t="s">
        <v>81</v>
      </c>
      <c r="AY111" s="200" t="s">
        <v>143</v>
      </c>
      <c r="BK111" s="202">
        <f>SUM(BK112:BK114)</f>
        <v>0</v>
      </c>
    </row>
    <row r="112" s="2" customFormat="1" ht="16.5" customHeight="1">
      <c r="A112" s="39"/>
      <c r="B112" s="40"/>
      <c r="C112" s="205" t="s">
        <v>228</v>
      </c>
      <c r="D112" s="205" t="s">
        <v>145</v>
      </c>
      <c r="E112" s="206" t="s">
        <v>1369</v>
      </c>
      <c r="F112" s="207" t="s">
        <v>1370</v>
      </c>
      <c r="G112" s="208" t="s">
        <v>471</v>
      </c>
      <c r="H112" s="209">
        <v>0.010999999999999999</v>
      </c>
      <c r="I112" s="210"/>
      <c r="J112" s="211">
        <f>ROUND(I112*H112,2)</f>
        <v>0</v>
      </c>
      <c r="K112" s="207" t="s">
        <v>149</v>
      </c>
      <c r="L112" s="45"/>
      <c r="M112" s="212" t="s">
        <v>19</v>
      </c>
      <c r="N112" s="213" t="s">
        <v>44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150</v>
      </c>
      <c r="AT112" s="216" t="s">
        <v>145</v>
      </c>
      <c r="AU112" s="216" t="s">
        <v>83</v>
      </c>
      <c r="AY112" s="18" t="s">
        <v>143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81</v>
      </c>
      <c r="BK112" s="217">
        <f>ROUND(I112*H112,2)</f>
        <v>0</v>
      </c>
      <c r="BL112" s="18" t="s">
        <v>150</v>
      </c>
      <c r="BM112" s="216" t="s">
        <v>1401</v>
      </c>
    </row>
    <row r="113" s="2" customFormat="1">
      <c r="A113" s="39"/>
      <c r="B113" s="40"/>
      <c r="C113" s="41"/>
      <c r="D113" s="218" t="s">
        <v>152</v>
      </c>
      <c r="E113" s="41"/>
      <c r="F113" s="219" t="s">
        <v>1372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152</v>
      </c>
      <c r="AU113" s="18" t="s">
        <v>83</v>
      </c>
    </row>
    <row r="114" s="2" customFormat="1">
      <c r="A114" s="39"/>
      <c r="B114" s="40"/>
      <c r="C114" s="41"/>
      <c r="D114" s="223" t="s">
        <v>154</v>
      </c>
      <c r="E114" s="41"/>
      <c r="F114" s="224" t="s">
        <v>1373</v>
      </c>
      <c r="G114" s="41"/>
      <c r="H114" s="41"/>
      <c r="I114" s="220"/>
      <c r="J114" s="41"/>
      <c r="K114" s="41"/>
      <c r="L114" s="45"/>
      <c r="M114" s="270"/>
      <c r="N114" s="271"/>
      <c r="O114" s="272"/>
      <c r="P114" s="272"/>
      <c r="Q114" s="272"/>
      <c r="R114" s="272"/>
      <c r="S114" s="272"/>
      <c r="T114" s="273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154</v>
      </c>
      <c r="AU114" s="18" t="s">
        <v>83</v>
      </c>
    </row>
    <row r="115" s="2" customFormat="1" ht="6.96" customHeight="1">
      <c r="A115" s="39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45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</sheetData>
  <sheetProtection sheet="1" autoFilter="0" formatColumns="0" formatRows="0" objects="1" scenarios="1" spinCount="100000" saltValue="O7PBoncDpBtjHyi2ZRqUo+6MM2QzU4Pw49GNIdHSXPHR9yM53hoDLfHoTl2bOJgC2xcpiclHqIMUdljcYqGuMw==" hashValue="ZoHxTEAYfKHI83at01N7mQ3ozmBSPEj+y73EOBgOoX+y+U3GSSVQ5XidZmipGJ0jkOXU2qtbvlkKVfBfuPbB4g==" algorithmName="SHA-512" password="CC35"/>
  <autoFilter ref="C81:K11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1/111103202"/>
    <hyperlink ref="F90" r:id="rId2" display="https://podminky.urs.cz/item/CS_URS_2023_01/184215112"/>
    <hyperlink ref="F99" r:id="rId3" display="https://podminky.urs.cz/item/CS_URS_2023_01/184813541"/>
    <hyperlink ref="F102" r:id="rId4" display="https://podminky.urs.cz/item/CS_URS_2023_01/184813133"/>
    <hyperlink ref="F105" r:id="rId5" display="https://podminky.urs.cz/item/CS_URS_2023_01/184813134"/>
    <hyperlink ref="F110" r:id="rId6" display="https://podminky.urs.cz/item/CS_URS_2023_01/185804312"/>
    <hyperlink ref="F114" r:id="rId7" display="https://podminky.urs.cz/item/CS_URS_2023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102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Realizace společných zařízení v k.ú. Lhotka u Frýdku-Místku - I. 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1402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3. 3. 2023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1279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ROUND((SUM(BE82:BE130)),  2)</f>
        <v>0</v>
      </c>
      <c r="G33" s="39"/>
      <c r="H33" s="39"/>
      <c r="I33" s="149">
        <v>0.20999999999999999</v>
      </c>
      <c r="J33" s="148">
        <f>ROUND(((SUM(BE82:BE130))*I33),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ROUND((SUM(BF82:BF130)),  2)</f>
        <v>0</v>
      </c>
      <c r="G34" s="39"/>
      <c r="H34" s="39"/>
      <c r="I34" s="149">
        <v>0.14999999999999999</v>
      </c>
      <c r="J34" s="148">
        <f>ROUND(((SUM(BF82:BF130))*I34),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ROUND((SUM(BG82:BG130)),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ROUND((SUM(BH82:BH130)),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ROUND((SUM(BI82:BI130)),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Realizace společných zařízení v k.ú. Lhotka u Frýdku-Místku - I. 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01_5 - 3. rok následné péče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Lhotka u Frýdku-Místku</v>
      </c>
      <c r="G52" s="41"/>
      <c r="H52" s="41"/>
      <c r="I52" s="33" t="s">
        <v>23</v>
      </c>
      <c r="J52" s="73" t="str">
        <f>IF(J12="","",J12)</f>
        <v>3. 3. 2023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54.45" customHeight="1">
      <c r="A54" s="39"/>
      <c r="B54" s="40"/>
      <c r="C54" s="33" t="s">
        <v>25</v>
      </c>
      <c r="D54" s="41"/>
      <c r="E54" s="41"/>
      <c r="F54" s="28" t="str">
        <f>E15</f>
        <v>ČR - SPÚ, KPÚ pro Moravskoslezský kraj</v>
      </c>
      <c r="G54" s="41"/>
      <c r="H54" s="41"/>
      <c r="I54" s="33" t="s">
        <v>32</v>
      </c>
      <c r="J54" s="37" t="str">
        <f>E21</f>
        <v>Hanousek s.r.o.,Barákova 2745/41, 796 01 Prostějov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Ing. Michaela Hanousková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110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111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119</v>
      </c>
      <c r="E62" s="175"/>
      <c r="F62" s="175"/>
      <c r="G62" s="175"/>
      <c r="H62" s="175"/>
      <c r="I62" s="175"/>
      <c r="J62" s="176">
        <f>J127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128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Realizace společných zařízení v k.ú. Lhotka u Frýdku-Místku - I. etapa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103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01_5 - 3. rok následné péče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k.ú. Lhotka u Frýdku-Místku</v>
      </c>
      <c r="G76" s="41"/>
      <c r="H76" s="41"/>
      <c r="I76" s="33" t="s">
        <v>23</v>
      </c>
      <c r="J76" s="73" t="str">
        <f>IF(J12="","",J12)</f>
        <v>3. 3. 2023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54.45" customHeight="1">
      <c r="A78" s="39"/>
      <c r="B78" s="40"/>
      <c r="C78" s="33" t="s">
        <v>25</v>
      </c>
      <c r="D78" s="41"/>
      <c r="E78" s="41"/>
      <c r="F78" s="28" t="str">
        <f>E15</f>
        <v>ČR - SPÚ, KPÚ pro Moravskoslezský kraj</v>
      </c>
      <c r="G78" s="41"/>
      <c r="H78" s="41"/>
      <c r="I78" s="33" t="s">
        <v>32</v>
      </c>
      <c r="J78" s="37" t="str">
        <f>E21</f>
        <v>Hanousek s.r.o.,Barákova 2745/41, 796 01 Prostějov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30</v>
      </c>
      <c r="D79" s="41"/>
      <c r="E79" s="41"/>
      <c r="F79" s="28" t="str">
        <f>IF(E18="","",E18)</f>
        <v>Vyplň údaj</v>
      </c>
      <c r="G79" s="41"/>
      <c r="H79" s="41"/>
      <c r="I79" s="33" t="s">
        <v>36</v>
      </c>
      <c r="J79" s="37" t="str">
        <f>E24</f>
        <v>Ing. Michaela Hanousková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129</v>
      </c>
      <c r="D81" s="181" t="s">
        <v>58</v>
      </c>
      <c r="E81" s="181" t="s">
        <v>54</v>
      </c>
      <c r="F81" s="181" t="s">
        <v>55</v>
      </c>
      <c r="G81" s="181" t="s">
        <v>130</v>
      </c>
      <c r="H81" s="181" t="s">
        <v>131</v>
      </c>
      <c r="I81" s="181" t="s">
        <v>132</v>
      </c>
      <c r="J81" s="181" t="s">
        <v>108</v>
      </c>
      <c r="K81" s="182" t="s">
        <v>133</v>
      </c>
      <c r="L81" s="183"/>
      <c r="M81" s="93" t="s">
        <v>19</v>
      </c>
      <c r="N81" s="94" t="s">
        <v>43</v>
      </c>
      <c r="O81" s="94" t="s">
        <v>134</v>
      </c>
      <c r="P81" s="94" t="s">
        <v>135</v>
      </c>
      <c r="Q81" s="94" t="s">
        <v>136</v>
      </c>
      <c r="R81" s="94" t="s">
        <v>137</v>
      </c>
      <c r="S81" s="94" t="s">
        <v>138</v>
      </c>
      <c r="T81" s="95" t="s">
        <v>139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140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0.042419999999999999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72</v>
      </c>
      <c r="AU82" s="18" t="s">
        <v>109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72</v>
      </c>
      <c r="E83" s="192" t="s">
        <v>141</v>
      </c>
      <c r="F83" s="192" t="s">
        <v>142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P84+P127</f>
        <v>0</v>
      </c>
      <c r="Q83" s="197"/>
      <c r="R83" s="198">
        <f>R84+R127</f>
        <v>0.042419999999999999</v>
      </c>
      <c r="S83" s="197"/>
      <c r="T83" s="199">
        <f>T84+T127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73</v>
      </c>
      <c r="AY83" s="200" t="s">
        <v>143</v>
      </c>
      <c r="BK83" s="202">
        <f>BK84+BK127</f>
        <v>0</v>
      </c>
    </row>
    <row r="84" s="12" customFormat="1" ht="22.8" customHeight="1">
      <c r="A84" s="12"/>
      <c r="B84" s="189"/>
      <c r="C84" s="190"/>
      <c r="D84" s="191" t="s">
        <v>72</v>
      </c>
      <c r="E84" s="203" t="s">
        <v>81</v>
      </c>
      <c r="F84" s="203" t="s">
        <v>144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SUM(P85:P126)</f>
        <v>0</v>
      </c>
      <c r="Q84" s="197"/>
      <c r="R84" s="198">
        <f>SUM(R85:R126)</f>
        <v>0.042419999999999999</v>
      </c>
      <c r="S84" s="197"/>
      <c r="T84" s="199">
        <f>SUM(T85:T126)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81</v>
      </c>
      <c r="AT84" s="201" t="s">
        <v>72</v>
      </c>
      <c r="AU84" s="201" t="s">
        <v>81</v>
      </c>
      <c r="AY84" s="200" t="s">
        <v>143</v>
      </c>
      <c r="BK84" s="202">
        <f>SUM(BK85:BK126)</f>
        <v>0</v>
      </c>
    </row>
    <row r="85" s="2" customFormat="1" ht="16.5" customHeight="1">
      <c r="A85" s="39"/>
      <c r="B85" s="40"/>
      <c r="C85" s="257" t="s">
        <v>81</v>
      </c>
      <c r="D85" s="257" t="s">
        <v>468</v>
      </c>
      <c r="E85" s="258" t="s">
        <v>1317</v>
      </c>
      <c r="F85" s="259" t="s">
        <v>1318</v>
      </c>
      <c r="G85" s="260" t="s">
        <v>185</v>
      </c>
      <c r="H85" s="261">
        <v>1</v>
      </c>
      <c r="I85" s="262"/>
      <c r="J85" s="263">
        <f>ROUND(I85*H85,2)</f>
        <v>0</v>
      </c>
      <c r="K85" s="259" t="s">
        <v>149</v>
      </c>
      <c r="L85" s="264"/>
      <c r="M85" s="265" t="s">
        <v>19</v>
      </c>
      <c r="N85" s="266" t="s">
        <v>44</v>
      </c>
      <c r="O85" s="85"/>
      <c r="P85" s="214">
        <f>O85*H85</f>
        <v>0</v>
      </c>
      <c r="Q85" s="214">
        <v>0.027</v>
      </c>
      <c r="R85" s="214">
        <f>Q85*H85</f>
        <v>0.027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210</v>
      </c>
      <c r="AT85" s="216" t="s">
        <v>468</v>
      </c>
      <c r="AU85" s="216" t="s">
        <v>83</v>
      </c>
      <c r="AY85" s="18" t="s">
        <v>143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81</v>
      </c>
      <c r="BK85" s="217">
        <f>ROUND(I85*H85,2)</f>
        <v>0</v>
      </c>
      <c r="BL85" s="18" t="s">
        <v>150</v>
      </c>
      <c r="BM85" s="216" t="s">
        <v>1403</v>
      </c>
    </row>
    <row r="86" s="2" customFormat="1">
      <c r="A86" s="39"/>
      <c r="B86" s="40"/>
      <c r="C86" s="41"/>
      <c r="D86" s="218" t="s">
        <v>152</v>
      </c>
      <c r="E86" s="41"/>
      <c r="F86" s="219" t="s">
        <v>1318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152</v>
      </c>
      <c r="AU86" s="18" t="s">
        <v>83</v>
      </c>
    </row>
    <row r="87" s="2" customFormat="1" ht="16.5" customHeight="1">
      <c r="A87" s="39"/>
      <c r="B87" s="40"/>
      <c r="C87" s="257" t="s">
        <v>83</v>
      </c>
      <c r="D87" s="257" t="s">
        <v>468</v>
      </c>
      <c r="E87" s="258" t="s">
        <v>1320</v>
      </c>
      <c r="F87" s="259" t="s">
        <v>1321</v>
      </c>
      <c r="G87" s="260" t="s">
        <v>1177</v>
      </c>
      <c r="H87" s="261">
        <v>1</v>
      </c>
      <c r="I87" s="262"/>
      <c r="J87" s="263">
        <f>ROUND(I87*H87,2)</f>
        <v>0</v>
      </c>
      <c r="K87" s="259" t="s">
        <v>19</v>
      </c>
      <c r="L87" s="264"/>
      <c r="M87" s="265" t="s">
        <v>19</v>
      </c>
      <c r="N87" s="266" t="s">
        <v>44</v>
      </c>
      <c r="O87" s="85"/>
      <c r="P87" s="214">
        <f>O87*H87</f>
        <v>0</v>
      </c>
      <c r="Q87" s="214">
        <v>0.002</v>
      </c>
      <c r="R87" s="214">
        <f>Q87*H87</f>
        <v>0.002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210</v>
      </c>
      <c r="AT87" s="216" t="s">
        <v>468</v>
      </c>
      <c r="AU87" s="216" t="s">
        <v>83</v>
      </c>
      <c r="AY87" s="18" t="s">
        <v>143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81</v>
      </c>
      <c r="BK87" s="217">
        <f>ROUND(I87*H87,2)</f>
        <v>0</v>
      </c>
      <c r="BL87" s="18" t="s">
        <v>150</v>
      </c>
      <c r="BM87" s="216" t="s">
        <v>1404</v>
      </c>
    </row>
    <row r="88" s="2" customFormat="1">
      <c r="A88" s="39"/>
      <c r="B88" s="40"/>
      <c r="C88" s="41"/>
      <c r="D88" s="218" t="s">
        <v>152</v>
      </c>
      <c r="E88" s="41"/>
      <c r="F88" s="219" t="s">
        <v>1321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152</v>
      </c>
      <c r="AU88" s="18" t="s">
        <v>83</v>
      </c>
    </row>
    <row r="89" s="2" customFormat="1" ht="16.5" customHeight="1">
      <c r="A89" s="39"/>
      <c r="B89" s="40"/>
      <c r="C89" s="257" t="s">
        <v>175</v>
      </c>
      <c r="D89" s="257" t="s">
        <v>468</v>
      </c>
      <c r="E89" s="258" t="s">
        <v>1323</v>
      </c>
      <c r="F89" s="259" t="s">
        <v>1324</v>
      </c>
      <c r="G89" s="260" t="s">
        <v>1177</v>
      </c>
      <c r="H89" s="261">
        <v>1</v>
      </c>
      <c r="I89" s="262"/>
      <c r="J89" s="263">
        <f>ROUND(I89*H89,2)</f>
        <v>0</v>
      </c>
      <c r="K89" s="259" t="s">
        <v>19</v>
      </c>
      <c r="L89" s="264"/>
      <c r="M89" s="265" t="s">
        <v>19</v>
      </c>
      <c r="N89" s="266" t="s">
        <v>44</v>
      </c>
      <c r="O89" s="85"/>
      <c r="P89" s="214">
        <f>O89*H89</f>
        <v>0</v>
      </c>
      <c r="Q89" s="214">
        <v>0.002</v>
      </c>
      <c r="R89" s="214">
        <f>Q89*H89</f>
        <v>0.002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210</v>
      </c>
      <c r="AT89" s="216" t="s">
        <v>468</v>
      </c>
      <c r="AU89" s="216" t="s">
        <v>83</v>
      </c>
      <c r="AY89" s="18" t="s">
        <v>143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81</v>
      </c>
      <c r="BK89" s="217">
        <f>ROUND(I89*H89,2)</f>
        <v>0</v>
      </c>
      <c r="BL89" s="18" t="s">
        <v>150</v>
      </c>
      <c r="BM89" s="216" t="s">
        <v>1405</v>
      </c>
    </row>
    <row r="90" s="2" customFormat="1">
      <c r="A90" s="39"/>
      <c r="B90" s="40"/>
      <c r="C90" s="41"/>
      <c r="D90" s="218" t="s">
        <v>152</v>
      </c>
      <c r="E90" s="41"/>
      <c r="F90" s="219" t="s">
        <v>1324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152</v>
      </c>
      <c r="AU90" s="18" t="s">
        <v>83</v>
      </c>
    </row>
    <row r="91" s="2" customFormat="1" ht="16.5" customHeight="1">
      <c r="A91" s="39"/>
      <c r="B91" s="40"/>
      <c r="C91" s="257" t="s">
        <v>150</v>
      </c>
      <c r="D91" s="257" t="s">
        <v>468</v>
      </c>
      <c r="E91" s="258" t="s">
        <v>1326</v>
      </c>
      <c r="F91" s="259" t="s">
        <v>1327</v>
      </c>
      <c r="G91" s="260" t="s">
        <v>1177</v>
      </c>
      <c r="H91" s="261">
        <v>1</v>
      </c>
      <c r="I91" s="262"/>
      <c r="J91" s="263">
        <f>ROUND(I91*H91,2)</f>
        <v>0</v>
      </c>
      <c r="K91" s="259" t="s">
        <v>19</v>
      </c>
      <c r="L91" s="264"/>
      <c r="M91" s="265" t="s">
        <v>19</v>
      </c>
      <c r="N91" s="266" t="s">
        <v>44</v>
      </c>
      <c r="O91" s="85"/>
      <c r="P91" s="214">
        <f>O91*H91</f>
        <v>0</v>
      </c>
      <c r="Q91" s="214">
        <v>0.002</v>
      </c>
      <c r="R91" s="214">
        <f>Q91*H91</f>
        <v>0.002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210</v>
      </c>
      <c r="AT91" s="216" t="s">
        <v>468</v>
      </c>
      <c r="AU91" s="216" t="s">
        <v>83</v>
      </c>
      <c r="AY91" s="18" t="s">
        <v>143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81</v>
      </c>
      <c r="BK91" s="217">
        <f>ROUND(I91*H91,2)</f>
        <v>0</v>
      </c>
      <c r="BL91" s="18" t="s">
        <v>150</v>
      </c>
      <c r="BM91" s="216" t="s">
        <v>1406</v>
      </c>
    </row>
    <row r="92" s="2" customFormat="1">
      <c r="A92" s="39"/>
      <c r="B92" s="40"/>
      <c r="C92" s="41"/>
      <c r="D92" s="218" t="s">
        <v>152</v>
      </c>
      <c r="E92" s="41"/>
      <c r="F92" s="219" t="s">
        <v>1327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152</v>
      </c>
      <c r="AU92" s="18" t="s">
        <v>83</v>
      </c>
    </row>
    <row r="93" s="2" customFormat="1" ht="16.5" customHeight="1">
      <c r="A93" s="39"/>
      <c r="B93" s="40"/>
      <c r="C93" s="257" t="s">
        <v>191</v>
      </c>
      <c r="D93" s="257" t="s">
        <v>468</v>
      </c>
      <c r="E93" s="258" t="s">
        <v>1329</v>
      </c>
      <c r="F93" s="259" t="s">
        <v>1330</v>
      </c>
      <c r="G93" s="260" t="s">
        <v>1177</v>
      </c>
      <c r="H93" s="261">
        <v>1</v>
      </c>
      <c r="I93" s="262"/>
      <c r="J93" s="263">
        <f>ROUND(I93*H93,2)</f>
        <v>0</v>
      </c>
      <c r="K93" s="259" t="s">
        <v>19</v>
      </c>
      <c r="L93" s="264"/>
      <c r="M93" s="265" t="s">
        <v>19</v>
      </c>
      <c r="N93" s="266" t="s">
        <v>44</v>
      </c>
      <c r="O93" s="85"/>
      <c r="P93" s="214">
        <f>O93*H93</f>
        <v>0</v>
      </c>
      <c r="Q93" s="214">
        <v>0.002</v>
      </c>
      <c r="R93" s="214">
        <f>Q93*H93</f>
        <v>0.002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210</v>
      </c>
      <c r="AT93" s="216" t="s">
        <v>468</v>
      </c>
      <c r="AU93" s="216" t="s">
        <v>83</v>
      </c>
      <c r="AY93" s="18" t="s">
        <v>143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81</v>
      </c>
      <c r="BK93" s="217">
        <f>ROUND(I93*H93,2)</f>
        <v>0</v>
      </c>
      <c r="BL93" s="18" t="s">
        <v>150</v>
      </c>
      <c r="BM93" s="216" t="s">
        <v>1407</v>
      </c>
    </row>
    <row r="94" s="2" customFormat="1">
      <c r="A94" s="39"/>
      <c r="B94" s="40"/>
      <c r="C94" s="41"/>
      <c r="D94" s="218" t="s">
        <v>152</v>
      </c>
      <c r="E94" s="41"/>
      <c r="F94" s="219" t="s">
        <v>1330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152</v>
      </c>
      <c r="AU94" s="18" t="s">
        <v>83</v>
      </c>
    </row>
    <row r="95" s="2" customFormat="1" ht="16.5" customHeight="1">
      <c r="A95" s="39"/>
      <c r="B95" s="40"/>
      <c r="C95" s="257" t="s">
        <v>198</v>
      </c>
      <c r="D95" s="257" t="s">
        <v>468</v>
      </c>
      <c r="E95" s="258" t="s">
        <v>1332</v>
      </c>
      <c r="F95" s="259" t="s">
        <v>1333</v>
      </c>
      <c r="G95" s="260" t="s">
        <v>1177</v>
      </c>
      <c r="H95" s="261">
        <v>2</v>
      </c>
      <c r="I95" s="262"/>
      <c r="J95" s="263">
        <f>ROUND(I95*H95,2)</f>
        <v>0</v>
      </c>
      <c r="K95" s="259" t="s">
        <v>19</v>
      </c>
      <c r="L95" s="264"/>
      <c r="M95" s="265" t="s">
        <v>19</v>
      </c>
      <c r="N95" s="266" t="s">
        <v>44</v>
      </c>
      <c r="O95" s="85"/>
      <c r="P95" s="214">
        <f>O95*H95</f>
        <v>0</v>
      </c>
      <c r="Q95" s="214">
        <v>0.001</v>
      </c>
      <c r="R95" s="214">
        <f>Q95*H95</f>
        <v>0.002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210</v>
      </c>
      <c r="AT95" s="216" t="s">
        <v>468</v>
      </c>
      <c r="AU95" s="216" t="s">
        <v>83</v>
      </c>
      <c r="AY95" s="18" t="s">
        <v>143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81</v>
      </c>
      <c r="BK95" s="217">
        <f>ROUND(I95*H95,2)</f>
        <v>0</v>
      </c>
      <c r="BL95" s="18" t="s">
        <v>150</v>
      </c>
      <c r="BM95" s="216" t="s">
        <v>1408</v>
      </c>
    </row>
    <row r="96" s="2" customFormat="1">
      <c r="A96" s="39"/>
      <c r="B96" s="40"/>
      <c r="C96" s="41"/>
      <c r="D96" s="218" t="s">
        <v>152</v>
      </c>
      <c r="E96" s="41"/>
      <c r="F96" s="219" t="s">
        <v>1333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152</v>
      </c>
      <c r="AU96" s="18" t="s">
        <v>83</v>
      </c>
    </row>
    <row r="97" s="2" customFormat="1" ht="16.5" customHeight="1">
      <c r="A97" s="39"/>
      <c r="B97" s="40"/>
      <c r="C97" s="257" t="s">
        <v>204</v>
      </c>
      <c r="D97" s="257" t="s">
        <v>468</v>
      </c>
      <c r="E97" s="258" t="s">
        <v>1335</v>
      </c>
      <c r="F97" s="259" t="s">
        <v>1336</v>
      </c>
      <c r="G97" s="260" t="s">
        <v>1177</v>
      </c>
      <c r="H97" s="261">
        <v>2</v>
      </c>
      <c r="I97" s="262"/>
      <c r="J97" s="263">
        <f>ROUND(I97*H97,2)</f>
        <v>0</v>
      </c>
      <c r="K97" s="259" t="s">
        <v>19</v>
      </c>
      <c r="L97" s="264"/>
      <c r="M97" s="265" t="s">
        <v>19</v>
      </c>
      <c r="N97" s="266" t="s">
        <v>44</v>
      </c>
      <c r="O97" s="85"/>
      <c r="P97" s="214">
        <f>O97*H97</f>
        <v>0</v>
      </c>
      <c r="Q97" s="214">
        <v>0.001</v>
      </c>
      <c r="R97" s="214">
        <f>Q97*H97</f>
        <v>0.002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210</v>
      </c>
      <c r="AT97" s="216" t="s">
        <v>468</v>
      </c>
      <c r="AU97" s="216" t="s">
        <v>83</v>
      </c>
      <c r="AY97" s="18" t="s">
        <v>143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81</v>
      </c>
      <c r="BK97" s="217">
        <f>ROUND(I97*H97,2)</f>
        <v>0</v>
      </c>
      <c r="BL97" s="18" t="s">
        <v>150</v>
      </c>
      <c r="BM97" s="216" t="s">
        <v>1409</v>
      </c>
    </row>
    <row r="98" s="2" customFormat="1">
      <c r="A98" s="39"/>
      <c r="B98" s="40"/>
      <c r="C98" s="41"/>
      <c r="D98" s="218" t="s">
        <v>152</v>
      </c>
      <c r="E98" s="41"/>
      <c r="F98" s="219" t="s">
        <v>1336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152</v>
      </c>
      <c r="AU98" s="18" t="s">
        <v>83</v>
      </c>
    </row>
    <row r="99" s="2" customFormat="1" ht="16.5" customHeight="1">
      <c r="A99" s="39"/>
      <c r="B99" s="40"/>
      <c r="C99" s="257" t="s">
        <v>210</v>
      </c>
      <c r="D99" s="257" t="s">
        <v>468</v>
      </c>
      <c r="E99" s="258" t="s">
        <v>1338</v>
      </c>
      <c r="F99" s="259" t="s">
        <v>1339</v>
      </c>
      <c r="G99" s="260" t="s">
        <v>1177</v>
      </c>
      <c r="H99" s="261">
        <v>2</v>
      </c>
      <c r="I99" s="262"/>
      <c r="J99" s="263">
        <f>ROUND(I99*H99,2)</f>
        <v>0</v>
      </c>
      <c r="K99" s="259" t="s">
        <v>19</v>
      </c>
      <c r="L99" s="264"/>
      <c r="M99" s="265" t="s">
        <v>19</v>
      </c>
      <c r="N99" s="266" t="s">
        <v>44</v>
      </c>
      <c r="O99" s="85"/>
      <c r="P99" s="214">
        <f>O99*H99</f>
        <v>0</v>
      </c>
      <c r="Q99" s="214">
        <v>0.001</v>
      </c>
      <c r="R99" s="214">
        <f>Q99*H99</f>
        <v>0.002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210</v>
      </c>
      <c r="AT99" s="216" t="s">
        <v>468</v>
      </c>
      <c r="AU99" s="216" t="s">
        <v>83</v>
      </c>
      <c r="AY99" s="18" t="s">
        <v>143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81</v>
      </c>
      <c r="BK99" s="217">
        <f>ROUND(I99*H99,2)</f>
        <v>0</v>
      </c>
      <c r="BL99" s="18" t="s">
        <v>150</v>
      </c>
      <c r="BM99" s="216" t="s">
        <v>1410</v>
      </c>
    </row>
    <row r="100" s="2" customFormat="1">
      <c r="A100" s="39"/>
      <c r="B100" s="40"/>
      <c r="C100" s="41"/>
      <c r="D100" s="218" t="s">
        <v>152</v>
      </c>
      <c r="E100" s="41"/>
      <c r="F100" s="219" t="s">
        <v>1339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152</v>
      </c>
      <c r="AU100" s="18" t="s">
        <v>83</v>
      </c>
    </row>
    <row r="101" s="2" customFormat="1" ht="16.5" customHeight="1">
      <c r="A101" s="39"/>
      <c r="B101" s="40"/>
      <c r="C101" s="205" t="s">
        <v>216</v>
      </c>
      <c r="D101" s="205" t="s">
        <v>145</v>
      </c>
      <c r="E101" s="206" t="s">
        <v>1280</v>
      </c>
      <c r="F101" s="207" t="s">
        <v>1281</v>
      </c>
      <c r="G101" s="208" t="s">
        <v>606</v>
      </c>
      <c r="H101" s="209">
        <v>0.27200000000000002</v>
      </c>
      <c r="I101" s="210"/>
      <c r="J101" s="211">
        <f>ROUND(I101*H101,2)</f>
        <v>0</v>
      </c>
      <c r="K101" s="207" t="s">
        <v>149</v>
      </c>
      <c r="L101" s="45"/>
      <c r="M101" s="212" t="s">
        <v>19</v>
      </c>
      <c r="N101" s="213" t="s">
        <v>44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150</v>
      </c>
      <c r="AT101" s="216" t="s">
        <v>145</v>
      </c>
      <c r="AU101" s="216" t="s">
        <v>83</v>
      </c>
      <c r="AY101" s="18" t="s">
        <v>143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81</v>
      </c>
      <c r="BK101" s="217">
        <f>ROUND(I101*H101,2)</f>
        <v>0</v>
      </c>
      <c r="BL101" s="18" t="s">
        <v>150</v>
      </c>
      <c r="BM101" s="216" t="s">
        <v>1411</v>
      </c>
    </row>
    <row r="102" s="2" customFormat="1">
      <c r="A102" s="39"/>
      <c r="B102" s="40"/>
      <c r="C102" s="41"/>
      <c r="D102" s="218" t="s">
        <v>152</v>
      </c>
      <c r="E102" s="41"/>
      <c r="F102" s="219" t="s">
        <v>1283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152</v>
      </c>
      <c r="AU102" s="18" t="s">
        <v>83</v>
      </c>
    </row>
    <row r="103" s="2" customFormat="1">
      <c r="A103" s="39"/>
      <c r="B103" s="40"/>
      <c r="C103" s="41"/>
      <c r="D103" s="223" t="s">
        <v>154</v>
      </c>
      <c r="E103" s="41"/>
      <c r="F103" s="224" t="s">
        <v>1284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154</v>
      </c>
      <c r="AU103" s="18" t="s">
        <v>83</v>
      </c>
    </row>
    <row r="104" s="2" customFormat="1" ht="16.5" customHeight="1">
      <c r="A104" s="39"/>
      <c r="B104" s="40"/>
      <c r="C104" s="257" t="s">
        <v>222</v>
      </c>
      <c r="D104" s="257" t="s">
        <v>468</v>
      </c>
      <c r="E104" s="258" t="s">
        <v>619</v>
      </c>
      <c r="F104" s="259" t="s">
        <v>620</v>
      </c>
      <c r="G104" s="260" t="s">
        <v>621</v>
      </c>
      <c r="H104" s="261">
        <v>0.10000000000000001</v>
      </c>
      <c r="I104" s="262"/>
      <c r="J104" s="263">
        <f>ROUND(I104*H104,2)</f>
        <v>0</v>
      </c>
      <c r="K104" s="259" t="s">
        <v>149</v>
      </c>
      <c r="L104" s="264"/>
      <c r="M104" s="265" t="s">
        <v>19</v>
      </c>
      <c r="N104" s="266" t="s">
        <v>44</v>
      </c>
      <c r="O104" s="85"/>
      <c r="P104" s="214">
        <f>O104*H104</f>
        <v>0</v>
      </c>
      <c r="Q104" s="214">
        <v>0.001</v>
      </c>
      <c r="R104" s="214">
        <f>Q104*H104</f>
        <v>0.00010000000000000001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210</v>
      </c>
      <c r="AT104" s="216" t="s">
        <v>468</v>
      </c>
      <c r="AU104" s="216" t="s">
        <v>83</v>
      </c>
      <c r="AY104" s="18" t="s">
        <v>143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81</v>
      </c>
      <c r="BK104" s="217">
        <f>ROUND(I104*H104,2)</f>
        <v>0</v>
      </c>
      <c r="BL104" s="18" t="s">
        <v>150</v>
      </c>
      <c r="BM104" s="216" t="s">
        <v>1412</v>
      </c>
    </row>
    <row r="105" s="2" customFormat="1">
      <c r="A105" s="39"/>
      <c r="B105" s="40"/>
      <c r="C105" s="41"/>
      <c r="D105" s="218" t="s">
        <v>152</v>
      </c>
      <c r="E105" s="41"/>
      <c r="F105" s="219" t="s">
        <v>620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152</v>
      </c>
      <c r="AU105" s="18" t="s">
        <v>83</v>
      </c>
    </row>
    <row r="106" s="2" customFormat="1" ht="21.75" customHeight="1">
      <c r="A106" s="39"/>
      <c r="B106" s="40"/>
      <c r="C106" s="205" t="s">
        <v>228</v>
      </c>
      <c r="D106" s="205" t="s">
        <v>145</v>
      </c>
      <c r="E106" s="206" t="s">
        <v>1299</v>
      </c>
      <c r="F106" s="207" t="s">
        <v>1300</v>
      </c>
      <c r="G106" s="208" t="s">
        <v>185</v>
      </c>
      <c r="H106" s="209">
        <v>11</v>
      </c>
      <c r="I106" s="210"/>
      <c r="J106" s="211">
        <f>ROUND(I106*H106,2)</f>
        <v>0</v>
      </c>
      <c r="K106" s="207" t="s">
        <v>149</v>
      </c>
      <c r="L106" s="45"/>
      <c r="M106" s="212" t="s">
        <v>19</v>
      </c>
      <c r="N106" s="213" t="s">
        <v>44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150</v>
      </c>
      <c r="AT106" s="216" t="s">
        <v>145</v>
      </c>
      <c r="AU106" s="216" t="s">
        <v>83</v>
      </c>
      <c r="AY106" s="18" t="s">
        <v>143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81</v>
      </c>
      <c r="BK106" s="217">
        <f>ROUND(I106*H106,2)</f>
        <v>0</v>
      </c>
      <c r="BL106" s="18" t="s">
        <v>150</v>
      </c>
      <c r="BM106" s="216" t="s">
        <v>1413</v>
      </c>
    </row>
    <row r="107" s="2" customFormat="1">
      <c r="A107" s="39"/>
      <c r="B107" s="40"/>
      <c r="C107" s="41"/>
      <c r="D107" s="218" t="s">
        <v>152</v>
      </c>
      <c r="E107" s="41"/>
      <c r="F107" s="219" t="s">
        <v>1302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152</v>
      </c>
      <c r="AU107" s="18" t="s">
        <v>83</v>
      </c>
    </row>
    <row r="108" s="2" customFormat="1">
      <c r="A108" s="39"/>
      <c r="B108" s="40"/>
      <c r="C108" s="41"/>
      <c r="D108" s="223" t="s">
        <v>154</v>
      </c>
      <c r="E108" s="41"/>
      <c r="F108" s="224" t="s">
        <v>1303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154</v>
      </c>
      <c r="AU108" s="18" t="s">
        <v>83</v>
      </c>
    </row>
    <row r="109" s="2" customFormat="1" ht="16.5" customHeight="1">
      <c r="A109" s="39"/>
      <c r="B109" s="40"/>
      <c r="C109" s="205" t="s">
        <v>235</v>
      </c>
      <c r="D109" s="205" t="s">
        <v>145</v>
      </c>
      <c r="E109" s="206" t="s">
        <v>1414</v>
      </c>
      <c r="F109" s="207" t="s">
        <v>1415</v>
      </c>
      <c r="G109" s="208" t="s">
        <v>1177</v>
      </c>
      <c r="H109" s="209">
        <v>35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44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150</v>
      </c>
      <c r="AT109" s="216" t="s">
        <v>145</v>
      </c>
      <c r="AU109" s="216" t="s">
        <v>83</v>
      </c>
      <c r="AY109" s="18" t="s">
        <v>143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81</v>
      </c>
      <c r="BK109" s="217">
        <f>ROUND(I109*H109,2)</f>
        <v>0</v>
      </c>
      <c r="BL109" s="18" t="s">
        <v>150</v>
      </c>
      <c r="BM109" s="216" t="s">
        <v>1416</v>
      </c>
    </row>
    <row r="110" s="2" customFormat="1">
      <c r="A110" s="39"/>
      <c r="B110" s="40"/>
      <c r="C110" s="41"/>
      <c r="D110" s="218" t="s">
        <v>152</v>
      </c>
      <c r="E110" s="41"/>
      <c r="F110" s="219" t="s">
        <v>1415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152</v>
      </c>
      <c r="AU110" s="18" t="s">
        <v>83</v>
      </c>
    </row>
    <row r="111" s="2" customFormat="1" ht="16.5" customHeight="1">
      <c r="A111" s="39"/>
      <c r="B111" s="40"/>
      <c r="C111" s="205" t="s">
        <v>242</v>
      </c>
      <c r="D111" s="205" t="s">
        <v>145</v>
      </c>
      <c r="E111" s="206" t="s">
        <v>1380</v>
      </c>
      <c r="F111" s="207" t="s">
        <v>1381</v>
      </c>
      <c r="G111" s="208" t="s">
        <v>148</v>
      </c>
      <c r="H111" s="209">
        <v>35</v>
      </c>
      <c r="I111" s="210"/>
      <c r="J111" s="211">
        <f>ROUND(I111*H111,2)</f>
        <v>0</v>
      </c>
      <c r="K111" s="207" t="s">
        <v>149</v>
      </c>
      <c r="L111" s="45"/>
      <c r="M111" s="212" t="s">
        <v>19</v>
      </c>
      <c r="N111" s="213" t="s">
        <v>44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150</v>
      </c>
      <c r="AT111" s="216" t="s">
        <v>145</v>
      </c>
      <c r="AU111" s="216" t="s">
        <v>83</v>
      </c>
      <c r="AY111" s="18" t="s">
        <v>143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81</v>
      </c>
      <c r="BK111" s="217">
        <f>ROUND(I111*H111,2)</f>
        <v>0</v>
      </c>
      <c r="BL111" s="18" t="s">
        <v>150</v>
      </c>
      <c r="BM111" s="216" t="s">
        <v>1417</v>
      </c>
    </row>
    <row r="112" s="2" customFormat="1">
      <c r="A112" s="39"/>
      <c r="B112" s="40"/>
      <c r="C112" s="41"/>
      <c r="D112" s="218" t="s">
        <v>152</v>
      </c>
      <c r="E112" s="41"/>
      <c r="F112" s="219" t="s">
        <v>1383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152</v>
      </c>
      <c r="AU112" s="18" t="s">
        <v>83</v>
      </c>
    </row>
    <row r="113" s="2" customFormat="1">
      <c r="A113" s="39"/>
      <c r="B113" s="40"/>
      <c r="C113" s="41"/>
      <c r="D113" s="223" t="s">
        <v>154</v>
      </c>
      <c r="E113" s="41"/>
      <c r="F113" s="224" t="s">
        <v>1384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154</v>
      </c>
      <c r="AU113" s="18" t="s">
        <v>83</v>
      </c>
    </row>
    <row r="114" s="2" customFormat="1" ht="16.5" customHeight="1">
      <c r="A114" s="39"/>
      <c r="B114" s="40"/>
      <c r="C114" s="205" t="s">
        <v>248</v>
      </c>
      <c r="D114" s="205" t="s">
        <v>145</v>
      </c>
      <c r="E114" s="206" t="s">
        <v>1418</v>
      </c>
      <c r="F114" s="207" t="s">
        <v>1419</v>
      </c>
      <c r="G114" s="208" t="s">
        <v>185</v>
      </c>
      <c r="H114" s="209">
        <v>35</v>
      </c>
      <c r="I114" s="210"/>
      <c r="J114" s="211">
        <f>ROUND(I114*H114,2)</f>
        <v>0</v>
      </c>
      <c r="K114" s="207" t="s">
        <v>149</v>
      </c>
      <c r="L114" s="45"/>
      <c r="M114" s="212" t="s">
        <v>19</v>
      </c>
      <c r="N114" s="213" t="s">
        <v>44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150</v>
      </c>
      <c r="AT114" s="216" t="s">
        <v>145</v>
      </c>
      <c r="AU114" s="216" t="s">
        <v>83</v>
      </c>
      <c r="AY114" s="18" t="s">
        <v>143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81</v>
      </c>
      <c r="BK114" s="217">
        <f>ROUND(I114*H114,2)</f>
        <v>0</v>
      </c>
      <c r="BL114" s="18" t="s">
        <v>150</v>
      </c>
      <c r="BM114" s="216" t="s">
        <v>1420</v>
      </c>
    </row>
    <row r="115" s="2" customFormat="1">
      <c r="A115" s="39"/>
      <c r="B115" s="40"/>
      <c r="C115" s="41"/>
      <c r="D115" s="218" t="s">
        <v>152</v>
      </c>
      <c r="E115" s="41"/>
      <c r="F115" s="219" t="s">
        <v>1421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152</v>
      </c>
      <c r="AU115" s="18" t="s">
        <v>83</v>
      </c>
    </row>
    <row r="116" s="2" customFormat="1">
      <c r="A116" s="39"/>
      <c r="B116" s="40"/>
      <c r="C116" s="41"/>
      <c r="D116" s="223" t="s">
        <v>154</v>
      </c>
      <c r="E116" s="41"/>
      <c r="F116" s="224" t="s">
        <v>1422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154</v>
      </c>
      <c r="AU116" s="18" t="s">
        <v>83</v>
      </c>
    </row>
    <row r="117" s="2" customFormat="1" ht="24.15" customHeight="1">
      <c r="A117" s="39"/>
      <c r="B117" s="40"/>
      <c r="C117" s="205" t="s">
        <v>8</v>
      </c>
      <c r="D117" s="205" t="s">
        <v>145</v>
      </c>
      <c r="E117" s="206" t="s">
        <v>1341</v>
      </c>
      <c r="F117" s="207" t="s">
        <v>1342</v>
      </c>
      <c r="G117" s="208" t="s">
        <v>1343</v>
      </c>
      <c r="H117" s="209">
        <v>2.1000000000000001</v>
      </c>
      <c r="I117" s="210"/>
      <c r="J117" s="211">
        <f>ROUND(I117*H117,2)</f>
        <v>0</v>
      </c>
      <c r="K117" s="207" t="s">
        <v>149</v>
      </c>
      <c r="L117" s="45"/>
      <c r="M117" s="212" t="s">
        <v>19</v>
      </c>
      <c r="N117" s="213" t="s">
        <v>44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150</v>
      </c>
      <c r="AT117" s="216" t="s">
        <v>145</v>
      </c>
      <c r="AU117" s="216" t="s">
        <v>83</v>
      </c>
      <c r="AY117" s="18" t="s">
        <v>143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81</v>
      </c>
      <c r="BK117" s="217">
        <f>ROUND(I117*H117,2)</f>
        <v>0</v>
      </c>
      <c r="BL117" s="18" t="s">
        <v>150</v>
      </c>
      <c r="BM117" s="216" t="s">
        <v>1423</v>
      </c>
    </row>
    <row r="118" s="2" customFormat="1">
      <c r="A118" s="39"/>
      <c r="B118" s="40"/>
      <c r="C118" s="41"/>
      <c r="D118" s="218" t="s">
        <v>152</v>
      </c>
      <c r="E118" s="41"/>
      <c r="F118" s="219" t="s">
        <v>1345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152</v>
      </c>
      <c r="AU118" s="18" t="s">
        <v>83</v>
      </c>
    </row>
    <row r="119" s="2" customFormat="1">
      <c r="A119" s="39"/>
      <c r="B119" s="40"/>
      <c r="C119" s="41"/>
      <c r="D119" s="223" t="s">
        <v>154</v>
      </c>
      <c r="E119" s="41"/>
      <c r="F119" s="224" t="s">
        <v>1346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154</v>
      </c>
      <c r="AU119" s="18" t="s">
        <v>83</v>
      </c>
    </row>
    <row r="120" s="2" customFormat="1">
      <c r="A120" s="39"/>
      <c r="B120" s="40"/>
      <c r="C120" s="205" t="s">
        <v>259</v>
      </c>
      <c r="D120" s="205" t="s">
        <v>145</v>
      </c>
      <c r="E120" s="206" t="s">
        <v>1347</v>
      </c>
      <c r="F120" s="207" t="s">
        <v>1348</v>
      </c>
      <c r="G120" s="208" t="s">
        <v>1343</v>
      </c>
      <c r="H120" s="209">
        <v>0.69999999999999996</v>
      </c>
      <c r="I120" s="210"/>
      <c r="J120" s="211">
        <f>ROUND(I120*H120,2)</f>
        <v>0</v>
      </c>
      <c r="K120" s="207" t="s">
        <v>149</v>
      </c>
      <c r="L120" s="45"/>
      <c r="M120" s="212" t="s">
        <v>19</v>
      </c>
      <c r="N120" s="213" t="s">
        <v>44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150</v>
      </c>
      <c r="AT120" s="216" t="s">
        <v>145</v>
      </c>
      <c r="AU120" s="216" t="s">
        <v>83</v>
      </c>
      <c r="AY120" s="18" t="s">
        <v>143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81</v>
      </c>
      <c r="BK120" s="217">
        <f>ROUND(I120*H120,2)</f>
        <v>0</v>
      </c>
      <c r="BL120" s="18" t="s">
        <v>150</v>
      </c>
      <c r="BM120" s="216" t="s">
        <v>1424</v>
      </c>
    </row>
    <row r="121" s="2" customFormat="1">
      <c r="A121" s="39"/>
      <c r="B121" s="40"/>
      <c r="C121" s="41"/>
      <c r="D121" s="218" t="s">
        <v>152</v>
      </c>
      <c r="E121" s="41"/>
      <c r="F121" s="219" t="s">
        <v>1350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152</v>
      </c>
      <c r="AU121" s="18" t="s">
        <v>83</v>
      </c>
    </row>
    <row r="122" s="2" customFormat="1">
      <c r="A122" s="39"/>
      <c r="B122" s="40"/>
      <c r="C122" s="41"/>
      <c r="D122" s="223" t="s">
        <v>154</v>
      </c>
      <c r="E122" s="41"/>
      <c r="F122" s="224" t="s">
        <v>1351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154</v>
      </c>
      <c r="AU122" s="18" t="s">
        <v>83</v>
      </c>
    </row>
    <row r="123" s="2" customFormat="1" ht="16.5" customHeight="1">
      <c r="A123" s="39"/>
      <c r="B123" s="40"/>
      <c r="C123" s="257" t="s">
        <v>265</v>
      </c>
      <c r="D123" s="257" t="s">
        <v>468</v>
      </c>
      <c r="E123" s="258" t="s">
        <v>1352</v>
      </c>
      <c r="F123" s="259" t="s">
        <v>1353</v>
      </c>
      <c r="G123" s="260" t="s">
        <v>556</v>
      </c>
      <c r="H123" s="261">
        <v>1.1200000000000001</v>
      </c>
      <c r="I123" s="262"/>
      <c r="J123" s="263">
        <f>ROUND(I123*H123,2)</f>
        <v>0</v>
      </c>
      <c r="K123" s="259" t="s">
        <v>19</v>
      </c>
      <c r="L123" s="264"/>
      <c r="M123" s="265" t="s">
        <v>19</v>
      </c>
      <c r="N123" s="266" t="s">
        <v>44</v>
      </c>
      <c r="O123" s="85"/>
      <c r="P123" s="214">
        <f>O123*H123</f>
        <v>0</v>
      </c>
      <c r="Q123" s="214">
        <v>0.001</v>
      </c>
      <c r="R123" s="214">
        <f>Q123*H123</f>
        <v>0.0011200000000000001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210</v>
      </c>
      <c r="AT123" s="216" t="s">
        <v>468</v>
      </c>
      <c r="AU123" s="216" t="s">
        <v>83</v>
      </c>
      <c r="AY123" s="18" t="s">
        <v>143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81</v>
      </c>
      <c r="BK123" s="217">
        <f>ROUND(I123*H123,2)</f>
        <v>0</v>
      </c>
      <c r="BL123" s="18" t="s">
        <v>150</v>
      </c>
      <c r="BM123" s="216" t="s">
        <v>1425</v>
      </c>
    </row>
    <row r="124" s="2" customFormat="1">
      <c r="A124" s="39"/>
      <c r="B124" s="40"/>
      <c r="C124" s="41"/>
      <c r="D124" s="218" t="s">
        <v>152</v>
      </c>
      <c r="E124" s="41"/>
      <c r="F124" s="219" t="s">
        <v>1355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152</v>
      </c>
      <c r="AU124" s="18" t="s">
        <v>83</v>
      </c>
    </row>
    <row r="125" s="2" customFormat="1" ht="16.5" customHeight="1">
      <c r="A125" s="39"/>
      <c r="B125" s="40"/>
      <c r="C125" s="257" t="s">
        <v>271</v>
      </c>
      <c r="D125" s="257" t="s">
        <v>468</v>
      </c>
      <c r="E125" s="258" t="s">
        <v>1312</v>
      </c>
      <c r="F125" s="259" t="s">
        <v>1313</v>
      </c>
      <c r="G125" s="260" t="s">
        <v>1177</v>
      </c>
      <c r="H125" s="261">
        <v>2</v>
      </c>
      <c r="I125" s="262"/>
      <c r="J125" s="263">
        <f>ROUND(I125*H125,2)</f>
        <v>0</v>
      </c>
      <c r="K125" s="259" t="s">
        <v>19</v>
      </c>
      <c r="L125" s="264"/>
      <c r="M125" s="265" t="s">
        <v>19</v>
      </c>
      <c r="N125" s="266" t="s">
        <v>44</v>
      </c>
      <c r="O125" s="85"/>
      <c r="P125" s="214">
        <f>O125*H125</f>
        <v>0</v>
      </c>
      <c r="Q125" s="214">
        <v>0.00010000000000000001</v>
      </c>
      <c r="R125" s="214">
        <f>Q125*H125</f>
        <v>0.00020000000000000001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210</v>
      </c>
      <c r="AT125" s="216" t="s">
        <v>468</v>
      </c>
      <c r="AU125" s="216" t="s">
        <v>83</v>
      </c>
      <c r="AY125" s="18" t="s">
        <v>143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81</v>
      </c>
      <c r="BK125" s="217">
        <f>ROUND(I125*H125,2)</f>
        <v>0</v>
      </c>
      <c r="BL125" s="18" t="s">
        <v>150</v>
      </c>
      <c r="BM125" s="216" t="s">
        <v>1426</v>
      </c>
    </row>
    <row r="126" s="2" customFormat="1">
      <c r="A126" s="39"/>
      <c r="B126" s="40"/>
      <c r="C126" s="41"/>
      <c r="D126" s="218" t="s">
        <v>152</v>
      </c>
      <c r="E126" s="41"/>
      <c r="F126" s="219" t="s">
        <v>1313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152</v>
      </c>
      <c r="AU126" s="18" t="s">
        <v>83</v>
      </c>
    </row>
    <row r="127" s="12" customFormat="1" ht="22.8" customHeight="1">
      <c r="A127" s="12"/>
      <c r="B127" s="189"/>
      <c r="C127" s="190"/>
      <c r="D127" s="191" t="s">
        <v>72</v>
      </c>
      <c r="E127" s="203" t="s">
        <v>1141</v>
      </c>
      <c r="F127" s="203" t="s">
        <v>1142</v>
      </c>
      <c r="G127" s="190"/>
      <c r="H127" s="190"/>
      <c r="I127" s="193"/>
      <c r="J127" s="204">
        <f>BK127</f>
        <v>0</v>
      </c>
      <c r="K127" s="190"/>
      <c r="L127" s="195"/>
      <c r="M127" s="196"/>
      <c r="N127" s="197"/>
      <c r="O127" s="197"/>
      <c r="P127" s="198">
        <f>SUM(P128:P130)</f>
        <v>0</v>
      </c>
      <c r="Q127" s="197"/>
      <c r="R127" s="198">
        <f>SUM(R128:R130)</f>
        <v>0</v>
      </c>
      <c r="S127" s="197"/>
      <c r="T127" s="199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0" t="s">
        <v>81</v>
      </c>
      <c r="AT127" s="201" t="s">
        <v>72</v>
      </c>
      <c r="AU127" s="201" t="s">
        <v>81</v>
      </c>
      <c r="AY127" s="200" t="s">
        <v>143</v>
      </c>
      <c r="BK127" s="202">
        <f>SUM(BK128:BK130)</f>
        <v>0</v>
      </c>
    </row>
    <row r="128" s="2" customFormat="1" ht="16.5" customHeight="1">
      <c r="A128" s="39"/>
      <c r="B128" s="40"/>
      <c r="C128" s="205" t="s">
        <v>277</v>
      </c>
      <c r="D128" s="205" t="s">
        <v>145</v>
      </c>
      <c r="E128" s="206" t="s">
        <v>1369</v>
      </c>
      <c r="F128" s="207" t="s">
        <v>1370</v>
      </c>
      <c r="G128" s="208" t="s">
        <v>471</v>
      </c>
      <c r="H128" s="209">
        <v>0.042000000000000003</v>
      </c>
      <c r="I128" s="210"/>
      <c r="J128" s="211">
        <f>ROUND(I128*H128,2)</f>
        <v>0</v>
      </c>
      <c r="K128" s="207" t="s">
        <v>149</v>
      </c>
      <c r="L128" s="45"/>
      <c r="M128" s="212" t="s">
        <v>19</v>
      </c>
      <c r="N128" s="213" t="s">
        <v>44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150</v>
      </c>
      <c r="AT128" s="216" t="s">
        <v>145</v>
      </c>
      <c r="AU128" s="216" t="s">
        <v>83</v>
      </c>
      <c r="AY128" s="18" t="s">
        <v>143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81</v>
      </c>
      <c r="BK128" s="217">
        <f>ROUND(I128*H128,2)</f>
        <v>0</v>
      </c>
      <c r="BL128" s="18" t="s">
        <v>150</v>
      </c>
      <c r="BM128" s="216" t="s">
        <v>1427</v>
      </c>
    </row>
    <row r="129" s="2" customFormat="1">
      <c r="A129" s="39"/>
      <c r="B129" s="40"/>
      <c r="C129" s="41"/>
      <c r="D129" s="218" t="s">
        <v>152</v>
      </c>
      <c r="E129" s="41"/>
      <c r="F129" s="219" t="s">
        <v>1372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152</v>
      </c>
      <c r="AU129" s="18" t="s">
        <v>83</v>
      </c>
    </row>
    <row r="130" s="2" customFormat="1">
      <c r="A130" s="39"/>
      <c r="B130" s="40"/>
      <c r="C130" s="41"/>
      <c r="D130" s="223" t="s">
        <v>154</v>
      </c>
      <c r="E130" s="41"/>
      <c r="F130" s="224" t="s">
        <v>1373</v>
      </c>
      <c r="G130" s="41"/>
      <c r="H130" s="41"/>
      <c r="I130" s="220"/>
      <c r="J130" s="41"/>
      <c r="K130" s="41"/>
      <c r="L130" s="45"/>
      <c r="M130" s="270"/>
      <c r="N130" s="271"/>
      <c r="O130" s="272"/>
      <c r="P130" s="272"/>
      <c r="Q130" s="272"/>
      <c r="R130" s="272"/>
      <c r="S130" s="272"/>
      <c r="T130" s="27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154</v>
      </c>
      <c r="AU130" s="18" t="s">
        <v>83</v>
      </c>
    </row>
    <row r="131" s="2" customFormat="1" ht="6.96" customHeight="1">
      <c r="A131" s="39"/>
      <c r="B131" s="60"/>
      <c r="C131" s="61"/>
      <c r="D131" s="61"/>
      <c r="E131" s="61"/>
      <c r="F131" s="61"/>
      <c r="G131" s="61"/>
      <c r="H131" s="61"/>
      <c r="I131" s="61"/>
      <c r="J131" s="61"/>
      <c r="K131" s="61"/>
      <c r="L131" s="45"/>
      <c r="M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</sheetData>
  <sheetProtection sheet="1" autoFilter="0" formatColumns="0" formatRows="0" objects="1" scenarios="1" spinCount="100000" saltValue="NXBZ893th9rcRrx7+xUIISrtujJHs7XHD9sRDp/7Oz4C7tWuyLTn/I23cPUk6GocfzP0OpF9CQKLf8hkfpd9hg==" hashValue="DgkPaXxEvAP1KanlX5Ruw01Ja5H/92YbP0byBT/cAF3653AmECTZY3KFXFq4PR0EROj2I8qjU1B6JwjbYGZtFw==" algorithmName="SHA-512" password="CC35"/>
  <autoFilter ref="C81:K13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103" r:id="rId1" display="https://podminky.urs.cz/item/CS_URS_2023_01/111103202"/>
    <hyperlink ref="F108" r:id="rId2" display="https://podminky.urs.cz/item/CS_URS_2023_01/184211315"/>
    <hyperlink ref="F113" r:id="rId3" display="https://podminky.urs.cz/item/CS_URS_2023_01/184813541"/>
    <hyperlink ref="F116" r:id="rId4" display="https://podminky.urs.cz/item/CS_URS_2023_01/184806111"/>
    <hyperlink ref="F119" r:id="rId5" display="https://podminky.urs.cz/item/CS_URS_2023_01/184813133"/>
    <hyperlink ref="F122" r:id="rId6" display="https://podminky.urs.cz/item/CS_URS_2023_01/184813134"/>
    <hyperlink ref="F130" r:id="rId7" display="https://podminky.urs.cz/item/CS_URS_2023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102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Realizace společných zařízení v k.ú. Lhotka u Frýdku-Místku - I. 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1428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3. 3. 2023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105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ROUND(J93,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ROUND((SUM(BE93:BE633)),  2)</f>
        <v>0</v>
      </c>
      <c r="G33" s="39"/>
      <c r="H33" s="39"/>
      <c r="I33" s="149">
        <v>0.20999999999999999</v>
      </c>
      <c r="J33" s="148">
        <f>ROUND(((SUM(BE93:BE633))*I33),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ROUND((SUM(BF93:BF633)),  2)</f>
        <v>0</v>
      </c>
      <c r="G34" s="39"/>
      <c r="H34" s="39"/>
      <c r="I34" s="149">
        <v>0.14999999999999999</v>
      </c>
      <c r="J34" s="148">
        <f>ROUND(((SUM(BF93:BF633))*I34),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ROUND((SUM(BG93:BG633)),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ROUND((SUM(BH93:BH633)),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ROUND((SUM(BI93:BI633)),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Realizace společných zařízení v k.ú. Lhotka u Frýdku-Místku - I. 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02 - Polní cesta C8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Lhotka u Frýdku-Místku</v>
      </c>
      <c r="G52" s="41"/>
      <c r="H52" s="41"/>
      <c r="I52" s="33" t="s">
        <v>23</v>
      </c>
      <c r="J52" s="73" t="str">
        <f>IF(J12="","",J12)</f>
        <v>3. 3. 2023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54.45" customHeight="1">
      <c r="A54" s="39"/>
      <c r="B54" s="40"/>
      <c r="C54" s="33" t="s">
        <v>25</v>
      </c>
      <c r="D54" s="41"/>
      <c r="E54" s="41"/>
      <c r="F54" s="28" t="str">
        <f>E15</f>
        <v>ČR - SPÚ, KPÚ pro Moravskoslezský kraj</v>
      </c>
      <c r="G54" s="41"/>
      <c r="H54" s="41"/>
      <c r="I54" s="33" t="s">
        <v>32</v>
      </c>
      <c r="J54" s="37" t="str">
        <f>E21</f>
        <v>Hanousek s.r.o.,Barákova 2745/41, 796 01 Prostějov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Ing. Jan Krč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J93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110</v>
      </c>
      <c r="E60" s="169"/>
      <c r="F60" s="169"/>
      <c r="G60" s="169"/>
      <c r="H60" s="169"/>
      <c r="I60" s="169"/>
      <c r="J60" s="170">
        <f>J94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111</v>
      </c>
      <c r="E61" s="175"/>
      <c r="F61" s="175"/>
      <c r="G61" s="175"/>
      <c r="H61" s="175"/>
      <c r="I61" s="175"/>
      <c r="J61" s="176">
        <f>J95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112</v>
      </c>
      <c r="E62" s="175"/>
      <c r="F62" s="175"/>
      <c r="G62" s="175"/>
      <c r="H62" s="175"/>
      <c r="I62" s="175"/>
      <c r="J62" s="176">
        <f>J376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114</v>
      </c>
      <c r="E63" s="175"/>
      <c r="F63" s="175"/>
      <c r="G63" s="175"/>
      <c r="H63" s="175"/>
      <c r="I63" s="175"/>
      <c r="J63" s="176">
        <f>J394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1429</v>
      </c>
      <c r="E64" s="175"/>
      <c r="F64" s="175"/>
      <c r="G64" s="175"/>
      <c r="H64" s="175"/>
      <c r="I64" s="175"/>
      <c r="J64" s="176">
        <f>J401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116</v>
      </c>
      <c r="E65" s="175"/>
      <c r="F65" s="175"/>
      <c r="G65" s="175"/>
      <c r="H65" s="175"/>
      <c r="I65" s="175"/>
      <c r="J65" s="176">
        <f>J499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117</v>
      </c>
      <c r="E66" s="175"/>
      <c r="F66" s="175"/>
      <c r="G66" s="175"/>
      <c r="H66" s="175"/>
      <c r="I66" s="175"/>
      <c r="J66" s="176">
        <f>J510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119</v>
      </c>
      <c r="E67" s="175"/>
      <c r="F67" s="175"/>
      <c r="G67" s="175"/>
      <c r="H67" s="175"/>
      <c r="I67" s="175"/>
      <c r="J67" s="176">
        <f>J533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6"/>
      <c r="C68" s="167"/>
      <c r="D68" s="168" t="s">
        <v>122</v>
      </c>
      <c r="E68" s="169"/>
      <c r="F68" s="169"/>
      <c r="G68" s="169"/>
      <c r="H68" s="169"/>
      <c r="I68" s="169"/>
      <c r="J68" s="170">
        <f>J540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2"/>
      <c r="C69" s="173"/>
      <c r="D69" s="174" t="s">
        <v>123</v>
      </c>
      <c r="E69" s="175"/>
      <c r="F69" s="175"/>
      <c r="G69" s="175"/>
      <c r="H69" s="175"/>
      <c r="I69" s="175"/>
      <c r="J69" s="176">
        <f>J541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124</v>
      </c>
      <c r="E70" s="175"/>
      <c r="F70" s="175"/>
      <c r="G70" s="175"/>
      <c r="H70" s="175"/>
      <c r="I70" s="175"/>
      <c r="J70" s="176">
        <f>J573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125</v>
      </c>
      <c r="E71" s="175"/>
      <c r="F71" s="175"/>
      <c r="G71" s="175"/>
      <c r="H71" s="175"/>
      <c r="I71" s="175"/>
      <c r="J71" s="176">
        <f>J585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126</v>
      </c>
      <c r="E72" s="175"/>
      <c r="F72" s="175"/>
      <c r="G72" s="175"/>
      <c r="H72" s="175"/>
      <c r="I72" s="175"/>
      <c r="J72" s="176">
        <f>J616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127</v>
      </c>
      <c r="E73" s="175"/>
      <c r="F73" s="175"/>
      <c r="G73" s="175"/>
      <c r="H73" s="175"/>
      <c r="I73" s="175"/>
      <c r="J73" s="176">
        <f>J625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128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61" t="str">
        <f>E7</f>
        <v>Realizace společných zařízení v k.ú. Lhotka u Frýdku-Místku - I. etapa</v>
      </c>
      <c r="F83" s="33"/>
      <c r="G83" s="33"/>
      <c r="H83" s="33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103</v>
      </c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E9</f>
        <v>SO 02 - Polní cesta C8</v>
      </c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F12</f>
        <v>k.ú. Lhotka u Frýdku-Místku</v>
      </c>
      <c r="G87" s="41"/>
      <c r="H87" s="41"/>
      <c r="I87" s="33" t="s">
        <v>23</v>
      </c>
      <c r="J87" s="73" t="str">
        <f>IF(J12="","",J12)</f>
        <v>3. 3. 2023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54.45" customHeight="1">
      <c r="A89" s="39"/>
      <c r="B89" s="40"/>
      <c r="C89" s="33" t="s">
        <v>25</v>
      </c>
      <c r="D89" s="41"/>
      <c r="E89" s="41"/>
      <c r="F89" s="28" t="str">
        <f>E15</f>
        <v>ČR - SPÚ, KPÚ pro Moravskoslezský kraj</v>
      </c>
      <c r="G89" s="41"/>
      <c r="H89" s="41"/>
      <c r="I89" s="33" t="s">
        <v>32</v>
      </c>
      <c r="J89" s="37" t="str">
        <f>E21</f>
        <v>Hanousek s.r.o.,Barákova 2745/41, 796 01 Prostějov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30</v>
      </c>
      <c r="D90" s="41"/>
      <c r="E90" s="41"/>
      <c r="F90" s="28" t="str">
        <f>IF(E18="","",E18)</f>
        <v>Vyplň údaj</v>
      </c>
      <c r="G90" s="41"/>
      <c r="H90" s="41"/>
      <c r="I90" s="33" t="s">
        <v>36</v>
      </c>
      <c r="J90" s="37" t="str">
        <f>E24</f>
        <v>Ing. Jan Krč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78"/>
      <c r="B92" s="179"/>
      <c r="C92" s="180" t="s">
        <v>129</v>
      </c>
      <c r="D92" s="181" t="s">
        <v>58</v>
      </c>
      <c r="E92" s="181" t="s">
        <v>54</v>
      </c>
      <c r="F92" s="181" t="s">
        <v>55</v>
      </c>
      <c r="G92" s="181" t="s">
        <v>130</v>
      </c>
      <c r="H92" s="181" t="s">
        <v>131</v>
      </c>
      <c r="I92" s="181" t="s">
        <v>132</v>
      </c>
      <c r="J92" s="181" t="s">
        <v>108</v>
      </c>
      <c r="K92" s="182" t="s">
        <v>133</v>
      </c>
      <c r="L92" s="183"/>
      <c r="M92" s="93" t="s">
        <v>19</v>
      </c>
      <c r="N92" s="94" t="s">
        <v>43</v>
      </c>
      <c r="O92" s="94" t="s">
        <v>134</v>
      </c>
      <c r="P92" s="94" t="s">
        <v>135</v>
      </c>
      <c r="Q92" s="94" t="s">
        <v>136</v>
      </c>
      <c r="R92" s="94" t="s">
        <v>137</v>
      </c>
      <c r="S92" s="94" t="s">
        <v>138</v>
      </c>
      <c r="T92" s="95" t="s">
        <v>139</v>
      </c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</row>
    <row r="93" s="2" customFormat="1" ht="22.8" customHeight="1">
      <c r="A93" s="39"/>
      <c r="B93" s="40"/>
      <c r="C93" s="100" t="s">
        <v>140</v>
      </c>
      <c r="D93" s="41"/>
      <c r="E93" s="41"/>
      <c r="F93" s="41"/>
      <c r="G93" s="41"/>
      <c r="H93" s="41"/>
      <c r="I93" s="41"/>
      <c r="J93" s="184">
        <f>BK93</f>
        <v>0</v>
      </c>
      <c r="K93" s="41"/>
      <c r="L93" s="45"/>
      <c r="M93" s="96"/>
      <c r="N93" s="185"/>
      <c r="O93" s="97"/>
      <c r="P93" s="186">
        <f>P94+P540</f>
        <v>0</v>
      </c>
      <c r="Q93" s="97"/>
      <c r="R93" s="186">
        <f>R94+R540</f>
        <v>1454.2473809999997</v>
      </c>
      <c r="S93" s="97"/>
      <c r="T93" s="187">
        <f>T94+T540</f>
        <v>355.07999999999998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72</v>
      </c>
      <c r="AU93" s="18" t="s">
        <v>109</v>
      </c>
      <c r="BK93" s="188">
        <f>BK94+BK540</f>
        <v>0</v>
      </c>
    </row>
    <row r="94" s="12" customFormat="1" ht="25.92" customHeight="1">
      <c r="A94" s="12"/>
      <c r="B94" s="189"/>
      <c r="C94" s="190"/>
      <c r="D94" s="191" t="s">
        <v>72</v>
      </c>
      <c r="E94" s="192" t="s">
        <v>141</v>
      </c>
      <c r="F94" s="192" t="s">
        <v>142</v>
      </c>
      <c r="G94" s="190"/>
      <c r="H94" s="190"/>
      <c r="I94" s="193"/>
      <c r="J94" s="194">
        <f>BK94</f>
        <v>0</v>
      </c>
      <c r="K94" s="190"/>
      <c r="L94" s="195"/>
      <c r="M94" s="196"/>
      <c r="N94" s="197"/>
      <c r="O94" s="197"/>
      <c r="P94" s="198">
        <f>P95+P376+P394+P401+P499+P510+P533</f>
        <v>0</v>
      </c>
      <c r="Q94" s="197"/>
      <c r="R94" s="198">
        <f>R95+R376+R394+R401+R499+R510+R533</f>
        <v>1454.2473809999997</v>
      </c>
      <c r="S94" s="197"/>
      <c r="T94" s="199">
        <f>T95+T376+T394+T401+T499+T510+T533</f>
        <v>355.07999999999998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81</v>
      </c>
      <c r="AT94" s="201" t="s">
        <v>72</v>
      </c>
      <c r="AU94" s="201" t="s">
        <v>73</v>
      </c>
      <c r="AY94" s="200" t="s">
        <v>143</v>
      </c>
      <c r="BK94" s="202">
        <f>BK95+BK376+BK394+BK401+BK499+BK510+BK533</f>
        <v>0</v>
      </c>
    </row>
    <row r="95" s="12" customFormat="1" ht="22.8" customHeight="1">
      <c r="A95" s="12"/>
      <c r="B95" s="189"/>
      <c r="C95" s="190"/>
      <c r="D95" s="191" t="s">
        <v>72</v>
      </c>
      <c r="E95" s="203" t="s">
        <v>81</v>
      </c>
      <c r="F95" s="203" t="s">
        <v>144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SUM(P96:P375)</f>
        <v>0</v>
      </c>
      <c r="Q95" s="197"/>
      <c r="R95" s="198">
        <f>SUM(R96:R375)</f>
        <v>23.627521000000002</v>
      </c>
      <c r="S95" s="197"/>
      <c r="T95" s="199">
        <f>SUM(T96:T375)</f>
        <v>355.07999999999998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81</v>
      </c>
      <c r="AT95" s="201" t="s">
        <v>72</v>
      </c>
      <c r="AU95" s="201" t="s">
        <v>81</v>
      </c>
      <c r="AY95" s="200" t="s">
        <v>143</v>
      </c>
      <c r="BK95" s="202">
        <f>SUM(BK96:BK375)</f>
        <v>0</v>
      </c>
    </row>
    <row r="96" s="2" customFormat="1" ht="16.5" customHeight="1">
      <c r="A96" s="39"/>
      <c r="B96" s="40"/>
      <c r="C96" s="205" t="s">
        <v>81</v>
      </c>
      <c r="D96" s="205" t="s">
        <v>145</v>
      </c>
      <c r="E96" s="206" t="s">
        <v>1430</v>
      </c>
      <c r="F96" s="207" t="s">
        <v>1431</v>
      </c>
      <c r="G96" s="208" t="s">
        <v>148</v>
      </c>
      <c r="H96" s="209">
        <v>924</v>
      </c>
      <c r="I96" s="210"/>
      <c r="J96" s="211">
        <f>ROUND(I96*H96,2)</f>
        <v>0</v>
      </c>
      <c r="K96" s="207" t="s">
        <v>149</v>
      </c>
      <c r="L96" s="45"/>
      <c r="M96" s="212" t="s">
        <v>19</v>
      </c>
      <c r="N96" s="213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150</v>
      </c>
      <c r="AT96" s="216" t="s">
        <v>145</v>
      </c>
      <c r="AU96" s="216" t="s">
        <v>83</v>
      </c>
      <c r="AY96" s="18" t="s">
        <v>143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150</v>
      </c>
      <c r="BM96" s="216" t="s">
        <v>1432</v>
      </c>
    </row>
    <row r="97" s="2" customFormat="1">
      <c r="A97" s="39"/>
      <c r="B97" s="40"/>
      <c r="C97" s="41"/>
      <c r="D97" s="218" t="s">
        <v>152</v>
      </c>
      <c r="E97" s="41"/>
      <c r="F97" s="219" t="s">
        <v>1433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152</v>
      </c>
      <c r="AU97" s="18" t="s">
        <v>83</v>
      </c>
    </row>
    <row r="98" s="2" customFormat="1">
      <c r="A98" s="39"/>
      <c r="B98" s="40"/>
      <c r="C98" s="41"/>
      <c r="D98" s="223" t="s">
        <v>154</v>
      </c>
      <c r="E98" s="41"/>
      <c r="F98" s="224" t="s">
        <v>1434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154</v>
      </c>
      <c r="AU98" s="18" t="s">
        <v>83</v>
      </c>
    </row>
    <row r="99" s="13" customFormat="1">
      <c r="A99" s="13"/>
      <c r="B99" s="225"/>
      <c r="C99" s="226"/>
      <c r="D99" s="218" t="s">
        <v>156</v>
      </c>
      <c r="E99" s="227" t="s">
        <v>19</v>
      </c>
      <c r="F99" s="228" t="s">
        <v>1435</v>
      </c>
      <c r="G99" s="226"/>
      <c r="H99" s="227" t="s">
        <v>19</v>
      </c>
      <c r="I99" s="229"/>
      <c r="J99" s="226"/>
      <c r="K99" s="226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156</v>
      </c>
      <c r="AU99" s="234" t="s">
        <v>83</v>
      </c>
      <c r="AV99" s="13" t="s">
        <v>81</v>
      </c>
      <c r="AW99" s="13" t="s">
        <v>35</v>
      </c>
      <c r="AX99" s="13" t="s">
        <v>73</v>
      </c>
      <c r="AY99" s="234" t="s">
        <v>143</v>
      </c>
    </row>
    <row r="100" s="13" customFormat="1">
      <c r="A100" s="13"/>
      <c r="B100" s="225"/>
      <c r="C100" s="226"/>
      <c r="D100" s="218" t="s">
        <v>156</v>
      </c>
      <c r="E100" s="227" t="s">
        <v>19</v>
      </c>
      <c r="F100" s="228" t="s">
        <v>166</v>
      </c>
      <c r="G100" s="226"/>
      <c r="H100" s="227" t="s">
        <v>19</v>
      </c>
      <c r="I100" s="229"/>
      <c r="J100" s="226"/>
      <c r="K100" s="226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156</v>
      </c>
      <c r="AU100" s="234" t="s">
        <v>83</v>
      </c>
      <c r="AV100" s="13" t="s">
        <v>81</v>
      </c>
      <c r="AW100" s="13" t="s">
        <v>35</v>
      </c>
      <c r="AX100" s="13" t="s">
        <v>73</v>
      </c>
      <c r="AY100" s="234" t="s">
        <v>143</v>
      </c>
    </row>
    <row r="101" s="14" customFormat="1">
      <c r="A101" s="14"/>
      <c r="B101" s="235"/>
      <c r="C101" s="236"/>
      <c r="D101" s="218" t="s">
        <v>156</v>
      </c>
      <c r="E101" s="237" t="s">
        <v>19</v>
      </c>
      <c r="F101" s="238" t="s">
        <v>1436</v>
      </c>
      <c r="G101" s="236"/>
      <c r="H101" s="239">
        <v>378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156</v>
      </c>
      <c r="AU101" s="245" t="s">
        <v>83</v>
      </c>
      <c r="AV101" s="14" t="s">
        <v>83</v>
      </c>
      <c r="AW101" s="14" t="s">
        <v>35</v>
      </c>
      <c r="AX101" s="14" t="s">
        <v>73</v>
      </c>
      <c r="AY101" s="245" t="s">
        <v>143</v>
      </c>
    </row>
    <row r="102" s="13" customFormat="1">
      <c r="A102" s="13"/>
      <c r="B102" s="225"/>
      <c r="C102" s="226"/>
      <c r="D102" s="218" t="s">
        <v>156</v>
      </c>
      <c r="E102" s="227" t="s">
        <v>19</v>
      </c>
      <c r="F102" s="228" t="s">
        <v>168</v>
      </c>
      <c r="G102" s="226"/>
      <c r="H102" s="227" t="s">
        <v>19</v>
      </c>
      <c r="I102" s="229"/>
      <c r="J102" s="226"/>
      <c r="K102" s="226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156</v>
      </c>
      <c r="AU102" s="234" t="s">
        <v>83</v>
      </c>
      <c r="AV102" s="13" t="s">
        <v>81</v>
      </c>
      <c r="AW102" s="13" t="s">
        <v>35</v>
      </c>
      <c r="AX102" s="13" t="s">
        <v>73</v>
      </c>
      <c r="AY102" s="234" t="s">
        <v>143</v>
      </c>
    </row>
    <row r="103" s="13" customFormat="1">
      <c r="A103" s="13"/>
      <c r="B103" s="225"/>
      <c r="C103" s="226"/>
      <c r="D103" s="218" t="s">
        <v>156</v>
      </c>
      <c r="E103" s="227" t="s">
        <v>19</v>
      </c>
      <c r="F103" s="228" t="s">
        <v>169</v>
      </c>
      <c r="G103" s="226"/>
      <c r="H103" s="227" t="s">
        <v>19</v>
      </c>
      <c r="I103" s="229"/>
      <c r="J103" s="226"/>
      <c r="K103" s="226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156</v>
      </c>
      <c r="AU103" s="234" t="s">
        <v>83</v>
      </c>
      <c r="AV103" s="13" t="s">
        <v>81</v>
      </c>
      <c r="AW103" s="13" t="s">
        <v>35</v>
      </c>
      <c r="AX103" s="13" t="s">
        <v>73</v>
      </c>
      <c r="AY103" s="234" t="s">
        <v>143</v>
      </c>
    </row>
    <row r="104" s="14" customFormat="1">
      <c r="A104" s="14"/>
      <c r="B104" s="235"/>
      <c r="C104" s="236"/>
      <c r="D104" s="218" t="s">
        <v>156</v>
      </c>
      <c r="E104" s="237" t="s">
        <v>19</v>
      </c>
      <c r="F104" s="238" t="s">
        <v>1437</v>
      </c>
      <c r="G104" s="236"/>
      <c r="H104" s="239">
        <v>213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156</v>
      </c>
      <c r="AU104" s="245" t="s">
        <v>83</v>
      </c>
      <c r="AV104" s="14" t="s">
        <v>83</v>
      </c>
      <c r="AW104" s="14" t="s">
        <v>35</v>
      </c>
      <c r="AX104" s="14" t="s">
        <v>73</v>
      </c>
      <c r="AY104" s="245" t="s">
        <v>143</v>
      </c>
    </row>
    <row r="105" s="13" customFormat="1">
      <c r="A105" s="13"/>
      <c r="B105" s="225"/>
      <c r="C105" s="226"/>
      <c r="D105" s="218" t="s">
        <v>156</v>
      </c>
      <c r="E105" s="227" t="s">
        <v>19</v>
      </c>
      <c r="F105" s="228" t="s">
        <v>171</v>
      </c>
      <c r="G105" s="226"/>
      <c r="H105" s="227" t="s">
        <v>19</v>
      </c>
      <c r="I105" s="229"/>
      <c r="J105" s="226"/>
      <c r="K105" s="226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156</v>
      </c>
      <c r="AU105" s="234" t="s">
        <v>83</v>
      </c>
      <c r="AV105" s="13" t="s">
        <v>81</v>
      </c>
      <c r="AW105" s="13" t="s">
        <v>35</v>
      </c>
      <c r="AX105" s="13" t="s">
        <v>73</v>
      </c>
      <c r="AY105" s="234" t="s">
        <v>143</v>
      </c>
    </row>
    <row r="106" s="13" customFormat="1">
      <c r="A106" s="13"/>
      <c r="B106" s="225"/>
      <c r="C106" s="226"/>
      <c r="D106" s="218" t="s">
        <v>156</v>
      </c>
      <c r="E106" s="227" t="s">
        <v>19</v>
      </c>
      <c r="F106" s="228" t="s">
        <v>172</v>
      </c>
      <c r="G106" s="226"/>
      <c r="H106" s="227" t="s">
        <v>19</v>
      </c>
      <c r="I106" s="229"/>
      <c r="J106" s="226"/>
      <c r="K106" s="226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156</v>
      </c>
      <c r="AU106" s="234" t="s">
        <v>83</v>
      </c>
      <c r="AV106" s="13" t="s">
        <v>81</v>
      </c>
      <c r="AW106" s="13" t="s">
        <v>35</v>
      </c>
      <c r="AX106" s="13" t="s">
        <v>73</v>
      </c>
      <c r="AY106" s="234" t="s">
        <v>143</v>
      </c>
    </row>
    <row r="107" s="14" customFormat="1">
      <c r="A107" s="14"/>
      <c r="B107" s="235"/>
      <c r="C107" s="236"/>
      <c r="D107" s="218" t="s">
        <v>156</v>
      </c>
      <c r="E107" s="237" t="s">
        <v>19</v>
      </c>
      <c r="F107" s="238" t="s">
        <v>1438</v>
      </c>
      <c r="G107" s="236"/>
      <c r="H107" s="239">
        <v>333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156</v>
      </c>
      <c r="AU107" s="245" t="s">
        <v>83</v>
      </c>
      <c r="AV107" s="14" t="s">
        <v>83</v>
      </c>
      <c r="AW107" s="14" t="s">
        <v>35</v>
      </c>
      <c r="AX107" s="14" t="s">
        <v>73</v>
      </c>
      <c r="AY107" s="245" t="s">
        <v>143</v>
      </c>
    </row>
    <row r="108" s="15" customFormat="1">
      <c r="A108" s="15"/>
      <c r="B108" s="246"/>
      <c r="C108" s="247"/>
      <c r="D108" s="218" t="s">
        <v>156</v>
      </c>
      <c r="E108" s="248" t="s">
        <v>19</v>
      </c>
      <c r="F108" s="249" t="s">
        <v>174</v>
      </c>
      <c r="G108" s="247"/>
      <c r="H108" s="250">
        <v>924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6" t="s">
        <v>156</v>
      </c>
      <c r="AU108" s="256" t="s">
        <v>83</v>
      </c>
      <c r="AV108" s="15" t="s">
        <v>150</v>
      </c>
      <c r="AW108" s="15" t="s">
        <v>35</v>
      </c>
      <c r="AX108" s="15" t="s">
        <v>81</v>
      </c>
      <c r="AY108" s="256" t="s">
        <v>143</v>
      </c>
    </row>
    <row r="109" s="2" customFormat="1" ht="16.5" customHeight="1">
      <c r="A109" s="39"/>
      <c r="B109" s="40"/>
      <c r="C109" s="205" t="s">
        <v>83</v>
      </c>
      <c r="D109" s="205" t="s">
        <v>145</v>
      </c>
      <c r="E109" s="206" t="s">
        <v>1439</v>
      </c>
      <c r="F109" s="207" t="s">
        <v>1440</v>
      </c>
      <c r="G109" s="208" t="s">
        <v>148</v>
      </c>
      <c r="H109" s="209">
        <v>800</v>
      </c>
      <c r="I109" s="210"/>
      <c r="J109" s="211">
        <f>ROUND(I109*H109,2)</f>
        <v>0</v>
      </c>
      <c r="K109" s="207" t="s">
        <v>149</v>
      </c>
      <c r="L109" s="45"/>
      <c r="M109" s="212" t="s">
        <v>19</v>
      </c>
      <c r="N109" s="213" t="s">
        <v>44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150</v>
      </c>
      <c r="AT109" s="216" t="s">
        <v>145</v>
      </c>
      <c r="AU109" s="216" t="s">
        <v>83</v>
      </c>
      <c r="AY109" s="18" t="s">
        <v>143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81</v>
      </c>
      <c r="BK109" s="217">
        <f>ROUND(I109*H109,2)</f>
        <v>0</v>
      </c>
      <c r="BL109" s="18" t="s">
        <v>150</v>
      </c>
      <c r="BM109" s="216" t="s">
        <v>1441</v>
      </c>
    </row>
    <row r="110" s="2" customFormat="1">
      <c r="A110" s="39"/>
      <c r="B110" s="40"/>
      <c r="C110" s="41"/>
      <c r="D110" s="218" t="s">
        <v>152</v>
      </c>
      <c r="E110" s="41"/>
      <c r="F110" s="219" t="s">
        <v>1442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152</v>
      </c>
      <c r="AU110" s="18" t="s">
        <v>83</v>
      </c>
    </row>
    <row r="111" s="2" customFormat="1">
      <c r="A111" s="39"/>
      <c r="B111" s="40"/>
      <c r="C111" s="41"/>
      <c r="D111" s="223" t="s">
        <v>154</v>
      </c>
      <c r="E111" s="41"/>
      <c r="F111" s="224" t="s">
        <v>1443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154</v>
      </c>
      <c r="AU111" s="18" t="s">
        <v>83</v>
      </c>
    </row>
    <row r="112" s="13" customFormat="1">
      <c r="A112" s="13"/>
      <c r="B112" s="225"/>
      <c r="C112" s="226"/>
      <c r="D112" s="218" t="s">
        <v>156</v>
      </c>
      <c r="E112" s="227" t="s">
        <v>19</v>
      </c>
      <c r="F112" s="228" t="s">
        <v>1435</v>
      </c>
      <c r="G112" s="226"/>
      <c r="H112" s="227" t="s">
        <v>19</v>
      </c>
      <c r="I112" s="229"/>
      <c r="J112" s="226"/>
      <c r="K112" s="226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156</v>
      </c>
      <c r="AU112" s="234" t="s">
        <v>83</v>
      </c>
      <c r="AV112" s="13" t="s">
        <v>81</v>
      </c>
      <c r="AW112" s="13" t="s">
        <v>35</v>
      </c>
      <c r="AX112" s="13" t="s">
        <v>73</v>
      </c>
      <c r="AY112" s="234" t="s">
        <v>143</v>
      </c>
    </row>
    <row r="113" s="13" customFormat="1">
      <c r="A113" s="13"/>
      <c r="B113" s="225"/>
      <c r="C113" s="226"/>
      <c r="D113" s="218" t="s">
        <v>156</v>
      </c>
      <c r="E113" s="227" t="s">
        <v>19</v>
      </c>
      <c r="F113" s="228" t="s">
        <v>158</v>
      </c>
      <c r="G113" s="226"/>
      <c r="H113" s="227" t="s">
        <v>19</v>
      </c>
      <c r="I113" s="229"/>
      <c r="J113" s="226"/>
      <c r="K113" s="226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156</v>
      </c>
      <c r="AU113" s="234" t="s">
        <v>83</v>
      </c>
      <c r="AV113" s="13" t="s">
        <v>81</v>
      </c>
      <c r="AW113" s="13" t="s">
        <v>35</v>
      </c>
      <c r="AX113" s="13" t="s">
        <v>73</v>
      </c>
      <c r="AY113" s="234" t="s">
        <v>143</v>
      </c>
    </row>
    <row r="114" s="13" customFormat="1">
      <c r="A114" s="13"/>
      <c r="B114" s="225"/>
      <c r="C114" s="226"/>
      <c r="D114" s="218" t="s">
        <v>156</v>
      </c>
      <c r="E114" s="227" t="s">
        <v>19</v>
      </c>
      <c r="F114" s="228" t="s">
        <v>159</v>
      </c>
      <c r="G114" s="226"/>
      <c r="H114" s="227" t="s">
        <v>19</v>
      </c>
      <c r="I114" s="229"/>
      <c r="J114" s="226"/>
      <c r="K114" s="226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156</v>
      </c>
      <c r="AU114" s="234" t="s">
        <v>83</v>
      </c>
      <c r="AV114" s="13" t="s">
        <v>81</v>
      </c>
      <c r="AW114" s="13" t="s">
        <v>35</v>
      </c>
      <c r="AX114" s="13" t="s">
        <v>73</v>
      </c>
      <c r="AY114" s="234" t="s">
        <v>143</v>
      </c>
    </row>
    <row r="115" s="14" customFormat="1">
      <c r="A115" s="14"/>
      <c r="B115" s="235"/>
      <c r="C115" s="236"/>
      <c r="D115" s="218" t="s">
        <v>156</v>
      </c>
      <c r="E115" s="237" t="s">
        <v>19</v>
      </c>
      <c r="F115" s="238" t="s">
        <v>1444</v>
      </c>
      <c r="G115" s="236"/>
      <c r="H115" s="239">
        <v>800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156</v>
      </c>
      <c r="AU115" s="245" t="s">
        <v>83</v>
      </c>
      <c r="AV115" s="14" t="s">
        <v>83</v>
      </c>
      <c r="AW115" s="14" t="s">
        <v>35</v>
      </c>
      <c r="AX115" s="14" t="s">
        <v>81</v>
      </c>
      <c r="AY115" s="245" t="s">
        <v>143</v>
      </c>
    </row>
    <row r="116" s="2" customFormat="1" ht="24.15" customHeight="1">
      <c r="A116" s="39"/>
      <c r="B116" s="40"/>
      <c r="C116" s="205" t="s">
        <v>175</v>
      </c>
      <c r="D116" s="205" t="s">
        <v>145</v>
      </c>
      <c r="E116" s="206" t="s">
        <v>176</v>
      </c>
      <c r="F116" s="207" t="s">
        <v>177</v>
      </c>
      <c r="G116" s="208" t="s">
        <v>148</v>
      </c>
      <c r="H116" s="209">
        <v>100</v>
      </c>
      <c r="I116" s="210"/>
      <c r="J116" s="211">
        <f>ROUND(I116*H116,2)</f>
        <v>0</v>
      </c>
      <c r="K116" s="207" t="s">
        <v>149</v>
      </c>
      <c r="L116" s="45"/>
      <c r="M116" s="212" t="s">
        <v>19</v>
      </c>
      <c r="N116" s="213" t="s">
        <v>44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150</v>
      </c>
      <c r="AT116" s="216" t="s">
        <v>145</v>
      </c>
      <c r="AU116" s="216" t="s">
        <v>83</v>
      </c>
      <c r="AY116" s="18" t="s">
        <v>143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81</v>
      </c>
      <c r="BK116" s="217">
        <f>ROUND(I116*H116,2)</f>
        <v>0</v>
      </c>
      <c r="BL116" s="18" t="s">
        <v>150</v>
      </c>
      <c r="BM116" s="216" t="s">
        <v>1445</v>
      </c>
    </row>
    <row r="117" s="2" customFormat="1">
      <c r="A117" s="39"/>
      <c r="B117" s="40"/>
      <c r="C117" s="41"/>
      <c r="D117" s="218" t="s">
        <v>152</v>
      </c>
      <c r="E117" s="41"/>
      <c r="F117" s="219" t="s">
        <v>179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152</v>
      </c>
      <c r="AU117" s="18" t="s">
        <v>83</v>
      </c>
    </row>
    <row r="118" s="2" customFormat="1">
      <c r="A118" s="39"/>
      <c r="B118" s="40"/>
      <c r="C118" s="41"/>
      <c r="D118" s="223" t="s">
        <v>154</v>
      </c>
      <c r="E118" s="41"/>
      <c r="F118" s="224" t="s">
        <v>180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154</v>
      </c>
      <c r="AU118" s="18" t="s">
        <v>83</v>
      </c>
    </row>
    <row r="119" s="13" customFormat="1">
      <c r="A119" s="13"/>
      <c r="B119" s="225"/>
      <c r="C119" s="226"/>
      <c r="D119" s="218" t="s">
        <v>156</v>
      </c>
      <c r="E119" s="227" t="s">
        <v>19</v>
      </c>
      <c r="F119" s="228" t="s">
        <v>1446</v>
      </c>
      <c r="G119" s="226"/>
      <c r="H119" s="227" t="s">
        <v>19</v>
      </c>
      <c r="I119" s="229"/>
      <c r="J119" s="226"/>
      <c r="K119" s="226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156</v>
      </c>
      <c r="AU119" s="234" t="s">
        <v>83</v>
      </c>
      <c r="AV119" s="13" t="s">
        <v>81</v>
      </c>
      <c r="AW119" s="13" t="s">
        <v>35</v>
      </c>
      <c r="AX119" s="13" t="s">
        <v>73</v>
      </c>
      <c r="AY119" s="234" t="s">
        <v>143</v>
      </c>
    </row>
    <row r="120" s="14" customFormat="1">
      <c r="A120" s="14"/>
      <c r="B120" s="235"/>
      <c r="C120" s="236"/>
      <c r="D120" s="218" t="s">
        <v>156</v>
      </c>
      <c r="E120" s="237" t="s">
        <v>19</v>
      </c>
      <c r="F120" s="238" t="s">
        <v>972</v>
      </c>
      <c r="G120" s="236"/>
      <c r="H120" s="239">
        <v>100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156</v>
      </c>
      <c r="AU120" s="245" t="s">
        <v>83</v>
      </c>
      <c r="AV120" s="14" t="s">
        <v>83</v>
      </c>
      <c r="AW120" s="14" t="s">
        <v>35</v>
      </c>
      <c r="AX120" s="14" t="s">
        <v>81</v>
      </c>
      <c r="AY120" s="245" t="s">
        <v>143</v>
      </c>
    </row>
    <row r="121" s="2" customFormat="1" ht="16.5" customHeight="1">
      <c r="A121" s="39"/>
      <c r="B121" s="40"/>
      <c r="C121" s="205" t="s">
        <v>150</v>
      </c>
      <c r="D121" s="205" t="s">
        <v>145</v>
      </c>
      <c r="E121" s="206" t="s">
        <v>183</v>
      </c>
      <c r="F121" s="207" t="s">
        <v>184</v>
      </c>
      <c r="G121" s="208" t="s">
        <v>185</v>
      </c>
      <c r="H121" s="209">
        <v>12</v>
      </c>
      <c r="I121" s="210"/>
      <c r="J121" s="211">
        <f>ROUND(I121*H121,2)</f>
        <v>0</v>
      </c>
      <c r="K121" s="207" t="s">
        <v>149</v>
      </c>
      <c r="L121" s="45"/>
      <c r="M121" s="212" t="s">
        <v>19</v>
      </c>
      <c r="N121" s="213" t="s">
        <v>44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150</v>
      </c>
      <c r="AT121" s="216" t="s">
        <v>145</v>
      </c>
      <c r="AU121" s="216" t="s">
        <v>83</v>
      </c>
      <c r="AY121" s="18" t="s">
        <v>143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81</v>
      </c>
      <c r="BK121" s="217">
        <f>ROUND(I121*H121,2)</f>
        <v>0</v>
      </c>
      <c r="BL121" s="18" t="s">
        <v>150</v>
      </c>
      <c r="BM121" s="216" t="s">
        <v>1447</v>
      </c>
    </row>
    <row r="122" s="2" customFormat="1">
      <c r="A122" s="39"/>
      <c r="B122" s="40"/>
      <c r="C122" s="41"/>
      <c r="D122" s="218" t="s">
        <v>152</v>
      </c>
      <c r="E122" s="41"/>
      <c r="F122" s="219" t="s">
        <v>187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152</v>
      </c>
      <c r="AU122" s="18" t="s">
        <v>83</v>
      </c>
    </row>
    <row r="123" s="2" customFormat="1">
      <c r="A123" s="39"/>
      <c r="B123" s="40"/>
      <c r="C123" s="41"/>
      <c r="D123" s="223" t="s">
        <v>154</v>
      </c>
      <c r="E123" s="41"/>
      <c r="F123" s="224" t="s">
        <v>188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154</v>
      </c>
      <c r="AU123" s="18" t="s">
        <v>83</v>
      </c>
    </row>
    <row r="124" s="13" customFormat="1">
      <c r="A124" s="13"/>
      <c r="B124" s="225"/>
      <c r="C124" s="226"/>
      <c r="D124" s="218" t="s">
        <v>156</v>
      </c>
      <c r="E124" s="227" t="s">
        <v>19</v>
      </c>
      <c r="F124" s="228" t="s">
        <v>1446</v>
      </c>
      <c r="G124" s="226"/>
      <c r="H124" s="227" t="s">
        <v>19</v>
      </c>
      <c r="I124" s="229"/>
      <c r="J124" s="226"/>
      <c r="K124" s="226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156</v>
      </c>
      <c r="AU124" s="234" t="s">
        <v>83</v>
      </c>
      <c r="AV124" s="13" t="s">
        <v>81</v>
      </c>
      <c r="AW124" s="13" t="s">
        <v>35</v>
      </c>
      <c r="AX124" s="13" t="s">
        <v>73</v>
      </c>
      <c r="AY124" s="234" t="s">
        <v>143</v>
      </c>
    </row>
    <row r="125" s="14" customFormat="1">
      <c r="A125" s="14"/>
      <c r="B125" s="235"/>
      <c r="C125" s="236"/>
      <c r="D125" s="218" t="s">
        <v>156</v>
      </c>
      <c r="E125" s="237" t="s">
        <v>19</v>
      </c>
      <c r="F125" s="238" t="s">
        <v>235</v>
      </c>
      <c r="G125" s="236"/>
      <c r="H125" s="239">
        <v>12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156</v>
      </c>
      <c r="AU125" s="245" t="s">
        <v>83</v>
      </c>
      <c r="AV125" s="14" t="s">
        <v>83</v>
      </c>
      <c r="AW125" s="14" t="s">
        <v>35</v>
      </c>
      <c r="AX125" s="14" t="s">
        <v>81</v>
      </c>
      <c r="AY125" s="245" t="s">
        <v>143</v>
      </c>
    </row>
    <row r="126" s="13" customFormat="1">
      <c r="A126" s="13"/>
      <c r="B126" s="225"/>
      <c r="C126" s="226"/>
      <c r="D126" s="218" t="s">
        <v>156</v>
      </c>
      <c r="E126" s="227" t="s">
        <v>19</v>
      </c>
      <c r="F126" s="228" t="s">
        <v>190</v>
      </c>
      <c r="G126" s="226"/>
      <c r="H126" s="227" t="s">
        <v>19</v>
      </c>
      <c r="I126" s="229"/>
      <c r="J126" s="226"/>
      <c r="K126" s="226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156</v>
      </c>
      <c r="AU126" s="234" t="s">
        <v>83</v>
      </c>
      <c r="AV126" s="13" t="s">
        <v>81</v>
      </c>
      <c r="AW126" s="13" t="s">
        <v>35</v>
      </c>
      <c r="AX126" s="13" t="s">
        <v>73</v>
      </c>
      <c r="AY126" s="234" t="s">
        <v>143</v>
      </c>
    </row>
    <row r="127" s="2" customFormat="1" ht="16.5" customHeight="1">
      <c r="A127" s="39"/>
      <c r="B127" s="40"/>
      <c r="C127" s="205" t="s">
        <v>191</v>
      </c>
      <c r="D127" s="205" t="s">
        <v>145</v>
      </c>
      <c r="E127" s="206" t="s">
        <v>217</v>
      </c>
      <c r="F127" s="207" t="s">
        <v>218</v>
      </c>
      <c r="G127" s="208" t="s">
        <v>185</v>
      </c>
      <c r="H127" s="209">
        <v>12</v>
      </c>
      <c r="I127" s="210"/>
      <c r="J127" s="211">
        <f>ROUND(I127*H127,2)</f>
        <v>0</v>
      </c>
      <c r="K127" s="207" t="s">
        <v>149</v>
      </c>
      <c r="L127" s="45"/>
      <c r="M127" s="212" t="s">
        <v>19</v>
      </c>
      <c r="N127" s="213" t="s">
        <v>44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150</v>
      </c>
      <c r="AT127" s="216" t="s">
        <v>145</v>
      </c>
      <c r="AU127" s="216" t="s">
        <v>83</v>
      </c>
      <c r="AY127" s="18" t="s">
        <v>143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81</v>
      </c>
      <c r="BK127" s="217">
        <f>ROUND(I127*H127,2)</f>
        <v>0</v>
      </c>
      <c r="BL127" s="18" t="s">
        <v>150</v>
      </c>
      <c r="BM127" s="216" t="s">
        <v>1448</v>
      </c>
    </row>
    <row r="128" s="2" customFormat="1">
      <c r="A128" s="39"/>
      <c r="B128" s="40"/>
      <c r="C128" s="41"/>
      <c r="D128" s="218" t="s">
        <v>152</v>
      </c>
      <c r="E128" s="41"/>
      <c r="F128" s="219" t="s">
        <v>220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152</v>
      </c>
      <c r="AU128" s="18" t="s">
        <v>83</v>
      </c>
    </row>
    <row r="129" s="2" customFormat="1">
      <c r="A129" s="39"/>
      <c r="B129" s="40"/>
      <c r="C129" s="41"/>
      <c r="D129" s="223" t="s">
        <v>154</v>
      </c>
      <c r="E129" s="41"/>
      <c r="F129" s="224" t="s">
        <v>221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154</v>
      </c>
      <c r="AU129" s="18" t="s">
        <v>83</v>
      </c>
    </row>
    <row r="130" s="13" customFormat="1">
      <c r="A130" s="13"/>
      <c r="B130" s="225"/>
      <c r="C130" s="226"/>
      <c r="D130" s="218" t="s">
        <v>156</v>
      </c>
      <c r="E130" s="227" t="s">
        <v>19</v>
      </c>
      <c r="F130" s="228" t="s">
        <v>1446</v>
      </c>
      <c r="G130" s="226"/>
      <c r="H130" s="227" t="s">
        <v>19</v>
      </c>
      <c r="I130" s="229"/>
      <c r="J130" s="226"/>
      <c r="K130" s="226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156</v>
      </c>
      <c r="AU130" s="234" t="s">
        <v>83</v>
      </c>
      <c r="AV130" s="13" t="s">
        <v>81</v>
      </c>
      <c r="AW130" s="13" t="s">
        <v>35</v>
      </c>
      <c r="AX130" s="13" t="s">
        <v>73</v>
      </c>
      <c r="AY130" s="234" t="s">
        <v>143</v>
      </c>
    </row>
    <row r="131" s="14" customFormat="1">
      <c r="A131" s="14"/>
      <c r="B131" s="235"/>
      <c r="C131" s="236"/>
      <c r="D131" s="218" t="s">
        <v>156</v>
      </c>
      <c r="E131" s="237" t="s">
        <v>19</v>
      </c>
      <c r="F131" s="238" t="s">
        <v>235</v>
      </c>
      <c r="G131" s="236"/>
      <c r="H131" s="239">
        <v>12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156</v>
      </c>
      <c r="AU131" s="245" t="s">
        <v>83</v>
      </c>
      <c r="AV131" s="14" t="s">
        <v>83</v>
      </c>
      <c r="AW131" s="14" t="s">
        <v>35</v>
      </c>
      <c r="AX131" s="14" t="s">
        <v>81</v>
      </c>
      <c r="AY131" s="245" t="s">
        <v>143</v>
      </c>
    </row>
    <row r="132" s="2" customFormat="1" ht="16.5" customHeight="1">
      <c r="A132" s="39"/>
      <c r="B132" s="40"/>
      <c r="C132" s="205" t="s">
        <v>198</v>
      </c>
      <c r="D132" s="205" t="s">
        <v>145</v>
      </c>
      <c r="E132" s="206" t="s">
        <v>236</v>
      </c>
      <c r="F132" s="207" t="s">
        <v>237</v>
      </c>
      <c r="G132" s="208" t="s">
        <v>148</v>
      </c>
      <c r="H132" s="209">
        <v>100</v>
      </c>
      <c r="I132" s="210"/>
      <c r="J132" s="211">
        <f>ROUND(I132*H132,2)</f>
        <v>0</v>
      </c>
      <c r="K132" s="207" t="s">
        <v>149</v>
      </c>
      <c r="L132" s="45"/>
      <c r="M132" s="212" t="s">
        <v>19</v>
      </c>
      <c r="N132" s="213" t="s">
        <v>44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150</v>
      </c>
      <c r="AT132" s="216" t="s">
        <v>145</v>
      </c>
      <c r="AU132" s="216" t="s">
        <v>83</v>
      </c>
      <c r="AY132" s="18" t="s">
        <v>143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81</v>
      </c>
      <c r="BK132" s="217">
        <f>ROUND(I132*H132,2)</f>
        <v>0</v>
      </c>
      <c r="BL132" s="18" t="s">
        <v>150</v>
      </c>
      <c r="BM132" s="216" t="s">
        <v>1449</v>
      </c>
    </row>
    <row r="133" s="2" customFormat="1">
      <c r="A133" s="39"/>
      <c r="B133" s="40"/>
      <c r="C133" s="41"/>
      <c r="D133" s="218" t="s">
        <v>152</v>
      </c>
      <c r="E133" s="41"/>
      <c r="F133" s="219" t="s">
        <v>239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152</v>
      </c>
      <c r="AU133" s="18" t="s">
        <v>83</v>
      </c>
    </row>
    <row r="134" s="2" customFormat="1">
      <c r="A134" s="39"/>
      <c r="B134" s="40"/>
      <c r="C134" s="41"/>
      <c r="D134" s="223" t="s">
        <v>154</v>
      </c>
      <c r="E134" s="41"/>
      <c r="F134" s="224" t="s">
        <v>240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154</v>
      </c>
      <c r="AU134" s="18" t="s">
        <v>83</v>
      </c>
    </row>
    <row r="135" s="13" customFormat="1">
      <c r="A135" s="13"/>
      <c r="B135" s="225"/>
      <c r="C135" s="226"/>
      <c r="D135" s="218" t="s">
        <v>156</v>
      </c>
      <c r="E135" s="227" t="s">
        <v>19</v>
      </c>
      <c r="F135" s="228" t="s">
        <v>1446</v>
      </c>
      <c r="G135" s="226"/>
      <c r="H135" s="227" t="s">
        <v>19</v>
      </c>
      <c r="I135" s="229"/>
      <c r="J135" s="226"/>
      <c r="K135" s="226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156</v>
      </c>
      <c r="AU135" s="234" t="s">
        <v>83</v>
      </c>
      <c r="AV135" s="13" t="s">
        <v>81</v>
      </c>
      <c r="AW135" s="13" t="s">
        <v>35</v>
      </c>
      <c r="AX135" s="13" t="s">
        <v>73</v>
      </c>
      <c r="AY135" s="234" t="s">
        <v>143</v>
      </c>
    </row>
    <row r="136" s="14" customFormat="1">
      <c r="A136" s="14"/>
      <c r="B136" s="235"/>
      <c r="C136" s="236"/>
      <c r="D136" s="218" t="s">
        <v>156</v>
      </c>
      <c r="E136" s="237" t="s">
        <v>19</v>
      </c>
      <c r="F136" s="238" t="s">
        <v>972</v>
      </c>
      <c r="G136" s="236"/>
      <c r="H136" s="239">
        <v>100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156</v>
      </c>
      <c r="AU136" s="245" t="s">
        <v>83</v>
      </c>
      <c r="AV136" s="14" t="s">
        <v>83</v>
      </c>
      <c r="AW136" s="14" t="s">
        <v>35</v>
      </c>
      <c r="AX136" s="14" t="s">
        <v>81</v>
      </c>
      <c r="AY136" s="245" t="s">
        <v>143</v>
      </c>
    </row>
    <row r="137" s="2" customFormat="1" ht="21.75" customHeight="1">
      <c r="A137" s="39"/>
      <c r="B137" s="40"/>
      <c r="C137" s="205" t="s">
        <v>204</v>
      </c>
      <c r="D137" s="205" t="s">
        <v>145</v>
      </c>
      <c r="E137" s="206" t="s">
        <v>243</v>
      </c>
      <c r="F137" s="207" t="s">
        <v>244</v>
      </c>
      <c r="G137" s="208" t="s">
        <v>185</v>
      </c>
      <c r="H137" s="209">
        <v>12</v>
      </c>
      <c r="I137" s="210"/>
      <c r="J137" s="211">
        <f>ROUND(I137*H137,2)</f>
        <v>0</v>
      </c>
      <c r="K137" s="207" t="s">
        <v>149</v>
      </c>
      <c r="L137" s="45"/>
      <c r="M137" s="212" t="s">
        <v>19</v>
      </c>
      <c r="N137" s="213" t="s">
        <v>44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150</v>
      </c>
      <c r="AT137" s="216" t="s">
        <v>145</v>
      </c>
      <c r="AU137" s="216" t="s">
        <v>83</v>
      </c>
      <c r="AY137" s="18" t="s">
        <v>143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81</v>
      </c>
      <c r="BK137" s="217">
        <f>ROUND(I137*H137,2)</f>
        <v>0</v>
      </c>
      <c r="BL137" s="18" t="s">
        <v>150</v>
      </c>
      <c r="BM137" s="216" t="s">
        <v>1450</v>
      </c>
    </row>
    <row r="138" s="2" customFormat="1">
      <c r="A138" s="39"/>
      <c r="B138" s="40"/>
      <c r="C138" s="41"/>
      <c r="D138" s="218" t="s">
        <v>152</v>
      </c>
      <c r="E138" s="41"/>
      <c r="F138" s="219" t="s">
        <v>246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152</v>
      </c>
      <c r="AU138" s="18" t="s">
        <v>83</v>
      </c>
    </row>
    <row r="139" s="2" customFormat="1">
      <c r="A139" s="39"/>
      <c r="B139" s="40"/>
      <c r="C139" s="41"/>
      <c r="D139" s="223" t="s">
        <v>154</v>
      </c>
      <c r="E139" s="41"/>
      <c r="F139" s="224" t="s">
        <v>247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154</v>
      </c>
      <c r="AU139" s="18" t="s">
        <v>83</v>
      </c>
    </row>
    <row r="140" s="13" customFormat="1">
      <c r="A140" s="13"/>
      <c r="B140" s="225"/>
      <c r="C140" s="226"/>
      <c r="D140" s="218" t="s">
        <v>156</v>
      </c>
      <c r="E140" s="227" t="s">
        <v>19</v>
      </c>
      <c r="F140" s="228" t="s">
        <v>1446</v>
      </c>
      <c r="G140" s="226"/>
      <c r="H140" s="227" t="s">
        <v>19</v>
      </c>
      <c r="I140" s="229"/>
      <c r="J140" s="226"/>
      <c r="K140" s="226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156</v>
      </c>
      <c r="AU140" s="234" t="s">
        <v>83</v>
      </c>
      <c r="AV140" s="13" t="s">
        <v>81</v>
      </c>
      <c r="AW140" s="13" t="s">
        <v>35</v>
      </c>
      <c r="AX140" s="13" t="s">
        <v>73</v>
      </c>
      <c r="AY140" s="234" t="s">
        <v>143</v>
      </c>
    </row>
    <row r="141" s="14" customFormat="1">
      <c r="A141" s="14"/>
      <c r="B141" s="235"/>
      <c r="C141" s="236"/>
      <c r="D141" s="218" t="s">
        <v>156</v>
      </c>
      <c r="E141" s="237" t="s">
        <v>19</v>
      </c>
      <c r="F141" s="238" t="s">
        <v>235</v>
      </c>
      <c r="G141" s="236"/>
      <c r="H141" s="239">
        <v>12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156</v>
      </c>
      <c r="AU141" s="245" t="s">
        <v>83</v>
      </c>
      <c r="AV141" s="14" t="s">
        <v>83</v>
      </c>
      <c r="AW141" s="14" t="s">
        <v>35</v>
      </c>
      <c r="AX141" s="14" t="s">
        <v>81</v>
      </c>
      <c r="AY141" s="245" t="s">
        <v>143</v>
      </c>
    </row>
    <row r="142" s="2" customFormat="1" ht="16.5" customHeight="1">
      <c r="A142" s="39"/>
      <c r="B142" s="40"/>
      <c r="C142" s="205" t="s">
        <v>210</v>
      </c>
      <c r="D142" s="205" t="s">
        <v>145</v>
      </c>
      <c r="E142" s="206" t="s">
        <v>272</v>
      </c>
      <c r="F142" s="207" t="s">
        <v>273</v>
      </c>
      <c r="G142" s="208" t="s">
        <v>185</v>
      </c>
      <c r="H142" s="209">
        <v>12</v>
      </c>
      <c r="I142" s="210"/>
      <c r="J142" s="211">
        <f>ROUND(I142*H142,2)</f>
        <v>0</v>
      </c>
      <c r="K142" s="207" t="s">
        <v>149</v>
      </c>
      <c r="L142" s="45"/>
      <c r="M142" s="212" t="s">
        <v>19</v>
      </c>
      <c r="N142" s="213" t="s">
        <v>44</v>
      </c>
      <c r="O142" s="85"/>
      <c r="P142" s="214">
        <f>O142*H142</f>
        <v>0</v>
      </c>
      <c r="Q142" s="214">
        <v>9.0000000000000006E-05</v>
      </c>
      <c r="R142" s="214">
        <f>Q142*H142</f>
        <v>0.00108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150</v>
      </c>
      <c r="AT142" s="216" t="s">
        <v>145</v>
      </c>
      <c r="AU142" s="216" t="s">
        <v>83</v>
      </c>
      <c r="AY142" s="18" t="s">
        <v>143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81</v>
      </c>
      <c r="BK142" s="217">
        <f>ROUND(I142*H142,2)</f>
        <v>0</v>
      </c>
      <c r="BL142" s="18" t="s">
        <v>150</v>
      </c>
      <c r="BM142" s="216" t="s">
        <v>1451</v>
      </c>
    </row>
    <row r="143" s="2" customFormat="1">
      <c r="A143" s="39"/>
      <c r="B143" s="40"/>
      <c r="C143" s="41"/>
      <c r="D143" s="218" t="s">
        <v>152</v>
      </c>
      <c r="E143" s="41"/>
      <c r="F143" s="219" t="s">
        <v>275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152</v>
      </c>
      <c r="AU143" s="18" t="s">
        <v>83</v>
      </c>
    </row>
    <row r="144" s="2" customFormat="1">
      <c r="A144" s="39"/>
      <c r="B144" s="40"/>
      <c r="C144" s="41"/>
      <c r="D144" s="223" t="s">
        <v>154</v>
      </c>
      <c r="E144" s="41"/>
      <c r="F144" s="224" t="s">
        <v>276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154</v>
      </c>
      <c r="AU144" s="18" t="s">
        <v>83</v>
      </c>
    </row>
    <row r="145" s="13" customFormat="1">
      <c r="A145" s="13"/>
      <c r="B145" s="225"/>
      <c r="C145" s="226"/>
      <c r="D145" s="218" t="s">
        <v>156</v>
      </c>
      <c r="E145" s="227" t="s">
        <v>19</v>
      </c>
      <c r="F145" s="228" t="s">
        <v>1446</v>
      </c>
      <c r="G145" s="226"/>
      <c r="H145" s="227" t="s">
        <v>19</v>
      </c>
      <c r="I145" s="229"/>
      <c r="J145" s="226"/>
      <c r="K145" s="226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156</v>
      </c>
      <c r="AU145" s="234" t="s">
        <v>83</v>
      </c>
      <c r="AV145" s="13" t="s">
        <v>81</v>
      </c>
      <c r="AW145" s="13" t="s">
        <v>35</v>
      </c>
      <c r="AX145" s="13" t="s">
        <v>73</v>
      </c>
      <c r="AY145" s="234" t="s">
        <v>143</v>
      </c>
    </row>
    <row r="146" s="14" customFormat="1">
      <c r="A146" s="14"/>
      <c r="B146" s="235"/>
      <c r="C146" s="236"/>
      <c r="D146" s="218" t="s">
        <v>156</v>
      </c>
      <c r="E146" s="237" t="s">
        <v>19</v>
      </c>
      <c r="F146" s="238" t="s">
        <v>235</v>
      </c>
      <c r="G146" s="236"/>
      <c r="H146" s="239">
        <v>12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156</v>
      </c>
      <c r="AU146" s="245" t="s">
        <v>83</v>
      </c>
      <c r="AV146" s="14" t="s">
        <v>83</v>
      </c>
      <c r="AW146" s="14" t="s">
        <v>35</v>
      </c>
      <c r="AX146" s="14" t="s">
        <v>81</v>
      </c>
      <c r="AY146" s="245" t="s">
        <v>143</v>
      </c>
    </row>
    <row r="147" s="2" customFormat="1" ht="16.5" customHeight="1">
      <c r="A147" s="39"/>
      <c r="B147" s="40"/>
      <c r="C147" s="205" t="s">
        <v>216</v>
      </c>
      <c r="D147" s="205" t="s">
        <v>145</v>
      </c>
      <c r="E147" s="206" t="s">
        <v>296</v>
      </c>
      <c r="F147" s="207" t="s">
        <v>297</v>
      </c>
      <c r="G147" s="208" t="s">
        <v>148</v>
      </c>
      <c r="H147" s="209">
        <v>807</v>
      </c>
      <c r="I147" s="210"/>
      <c r="J147" s="211">
        <f>ROUND(I147*H147,2)</f>
        <v>0</v>
      </c>
      <c r="K147" s="207" t="s">
        <v>149</v>
      </c>
      <c r="L147" s="45"/>
      <c r="M147" s="212" t="s">
        <v>19</v>
      </c>
      <c r="N147" s="213" t="s">
        <v>44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0.44</v>
      </c>
      <c r="T147" s="215">
        <f>S147*H147</f>
        <v>355.07999999999998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150</v>
      </c>
      <c r="AT147" s="216" t="s">
        <v>145</v>
      </c>
      <c r="AU147" s="216" t="s">
        <v>83</v>
      </c>
      <c r="AY147" s="18" t="s">
        <v>143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81</v>
      </c>
      <c r="BK147" s="217">
        <f>ROUND(I147*H147,2)</f>
        <v>0</v>
      </c>
      <c r="BL147" s="18" t="s">
        <v>150</v>
      </c>
      <c r="BM147" s="216" t="s">
        <v>1452</v>
      </c>
    </row>
    <row r="148" s="2" customFormat="1">
      <c r="A148" s="39"/>
      <c r="B148" s="40"/>
      <c r="C148" s="41"/>
      <c r="D148" s="218" t="s">
        <v>152</v>
      </c>
      <c r="E148" s="41"/>
      <c r="F148" s="219" t="s">
        <v>299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152</v>
      </c>
      <c r="AU148" s="18" t="s">
        <v>83</v>
      </c>
    </row>
    <row r="149" s="2" customFormat="1">
      <c r="A149" s="39"/>
      <c r="B149" s="40"/>
      <c r="C149" s="41"/>
      <c r="D149" s="223" t="s">
        <v>154</v>
      </c>
      <c r="E149" s="41"/>
      <c r="F149" s="224" t="s">
        <v>300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154</v>
      </c>
      <c r="AU149" s="18" t="s">
        <v>83</v>
      </c>
    </row>
    <row r="150" s="13" customFormat="1">
      <c r="A150" s="13"/>
      <c r="B150" s="225"/>
      <c r="C150" s="226"/>
      <c r="D150" s="218" t="s">
        <v>156</v>
      </c>
      <c r="E150" s="227" t="s">
        <v>19</v>
      </c>
      <c r="F150" s="228" t="s">
        <v>1435</v>
      </c>
      <c r="G150" s="226"/>
      <c r="H150" s="227" t="s">
        <v>19</v>
      </c>
      <c r="I150" s="229"/>
      <c r="J150" s="226"/>
      <c r="K150" s="226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156</v>
      </c>
      <c r="AU150" s="234" t="s">
        <v>83</v>
      </c>
      <c r="AV150" s="13" t="s">
        <v>81</v>
      </c>
      <c r="AW150" s="13" t="s">
        <v>35</v>
      </c>
      <c r="AX150" s="13" t="s">
        <v>73</v>
      </c>
      <c r="AY150" s="234" t="s">
        <v>143</v>
      </c>
    </row>
    <row r="151" s="13" customFormat="1">
      <c r="A151" s="13"/>
      <c r="B151" s="225"/>
      <c r="C151" s="226"/>
      <c r="D151" s="218" t="s">
        <v>156</v>
      </c>
      <c r="E151" s="227" t="s">
        <v>19</v>
      </c>
      <c r="F151" s="228" t="s">
        <v>301</v>
      </c>
      <c r="G151" s="226"/>
      <c r="H151" s="227" t="s">
        <v>19</v>
      </c>
      <c r="I151" s="229"/>
      <c r="J151" s="226"/>
      <c r="K151" s="226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156</v>
      </c>
      <c r="AU151" s="234" t="s">
        <v>83</v>
      </c>
      <c r="AV151" s="13" t="s">
        <v>81</v>
      </c>
      <c r="AW151" s="13" t="s">
        <v>35</v>
      </c>
      <c r="AX151" s="13" t="s">
        <v>73</v>
      </c>
      <c r="AY151" s="234" t="s">
        <v>143</v>
      </c>
    </row>
    <row r="152" s="14" customFormat="1">
      <c r="A152" s="14"/>
      <c r="B152" s="235"/>
      <c r="C152" s="236"/>
      <c r="D152" s="218" t="s">
        <v>156</v>
      </c>
      <c r="E152" s="237" t="s">
        <v>19</v>
      </c>
      <c r="F152" s="238" t="s">
        <v>1453</v>
      </c>
      <c r="G152" s="236"/>
      <c r="H152" s="239">
        <v>807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156</v>
      </c>
      <c r="AU152" s="245" t="s">
        <v>83</v>
      </c>
      <c r="AV152" s="14" t="s">
        <v>83</v>
      </c>
      <c r="AW152" s="14" t="s">
        <v>35</v>
      </c>
      <c r="AX152" s="14" t="s">
        <v>81</v>
      </c>
      <c r="AY152" s="245" t="s">
        <v>143</v>
      </c>
    </row>
    <row r="153" s="2" customFormat="1" ht="16.5" customHeight="1">
      <c r="A153" s="39"/>
      <c r="B153" s="40"/>
      <c r="C153" s="205" t="s">
        <v>222</v>
      </c>
      <c r="D153" s="205" t="s">
        <v>145</v>
      </c>
      <c r="E153" s="206" t="s">
        <v>304</v>
      </c>
      <c r="F153" s="207" t="s">
        <v>305</v>
      </c>
      <c r="G153" s="208" t="s">
        <v>148</v>
      </c>
      <c r="H153" s="209">
        <v>165</v>
      </c>
      <c r="I153" s="210"/>
      <c r="J153" s="211">
        <f>ROUND(I153*H153,2)</f>
        <v>0</v>
      </c>
      <c r="K153" s="207" t="s">
        <v>149</v>
      </c>
      <c r="L153" s="45"/>
      <c r="M153" s="212" t="s">
        <v>19</v>
      </c>
      <c r="N153" s="213" t="s">
        <v>44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150</v>
      </c>
      <c r="AT153" s="216" t="s">
        <v>145</v>
      </c>
      <c r="AU153" s="216" t="s">
        <v>83</v>
      </c>
      <c r="AY153" s="18" t="s">
        <v>143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81</v>
      </c>
      <c r="BK153" s="217">
        <f>ROUND(I153*H153,2)</f>
        <v>0</v>
      </c>
      <c r="BL153" s="18" t="s">
        <v>150</v>
      </c>
      <c r="BM153" s="216" t="s">
        <v>1454</v>
      </c>
    </row>
    <row r="154" s="2" customFormat="1">
      <c r="A154" s="39"/>
      <c r="B154" s="40"/>
      <c r="C154" s="41"/>
      <c r="D154" s="218" t="s">
        <v>152</v>
      </c>
      <c r="E154" s="41"/>
      <c r="F154" s="219" t="s">
        <v>307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152</v>
      </c>
      <c r="AU154" s="18" t="s">
        <v>83</v>
      </c>
    </row>
    <row r="155" s="2" customFormat="1">
      <c r="A155" s="39"/>
      <c r="B155" s="40"/>
      <c r="C155" s="41"/>
      <c r="D155" s="223" t="s">
        <v>154</v>
      </c>
      <c r="E155" s="41"/>
      <c r="F155" s="224" t="s">
        <v>308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154</v>
      </c>
      <c r="AU155" s="18" t="s">
        <v>83</v>
      </c>
    </row>
    <row r="156" s="13" customFormat="1">
      <c r="A156" s="13"/>
      <c r="B156" s="225"/>
      <c r="C156" s="226"/>
      <c r="D156" s="218" t="s">
        <v>156</v>
      </c>
      <c r="E156" s="227" t="s">
        <v>19</v>
      </c>
      <c r="F156" s="228" t="s">
        <v>1435</v>
      </c>
      <c r="G156" s="226"/>
      <c r="H156" s="227" t="s">
        <v>19</v>
      </c>
      <c r="I156" s="229"/>
      <c r="J156" s="226"/>
      <c r="K156" s="226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156</v>
      </c>
      <c r="AU156" s="234" t="s">
        <v>83</v>
      </c>
      <c r="AV156" s="13" t="s">
        <v>81</v>
      </c>
      <c r="AW156" s="13" t="s">
        <v>35</v>
      </c>
      <c r="AX156" s="13" t="s">
        <v>73</v>
      </c>
      <c r="AY156" s="234" t="s">
        <v>143</v>
      </c>
    </row>
    <row r="157" s="13" customFormat="1">
      <c r="A157" s="13"/>
      <c r="B157" s="225"/>
      <c r="C157" s="226"/>
      <c r="D157" s="218" t="s">
        <v>156</v>
      </c>
      <c r="E157" s="227" t="s">
        <v>19</v>
      </c>
      <c r="F157" s="228" t="s">
        <v>309</v>
      </c>
      <c r="G157" s="226"/>
      <c r="H157" s="227" t="s">
        <v>19</v>
      </c>
      <c r="I157" s="229"/>
      <c r="J157" s="226"/>
      <c r="K157" s="226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156</v>
      </c>
      <c r="AU157" s="234" t="s">
        <v>83</v>
      </c>
      <c r="AV157" s="13" t="s">
        <v>81</v>
      </c>
      <c r="AW157" s="13" t="s">
        <v>35</v>
      </c>
      <c r="AX157" s="13" t="s">
        <v>73</v>
      </c>
      <c r="AY157" s="234" t="s">
        <v>143</v>
      </c>
    </row>
    <row r="158" s="13" customFormat="1">
      <c r="A158" s="13"/>
      <c r="B158" s="225"/>
      <c r="C158" s="226"/>
      <c r="D158" s="218" t="s">
        <v>156</v>
      </c>
      <c r="E158" s="227" t="s">
        <v>19</v>
      </c>
      <c r="F158" s="228" t="s">
        <v>310</v>
      </c>
      <c r="G158" s="226"/>
      <c r="H158" s="227" t="s">
        <v>19</v>
      </c>
      <c r="I158" s="229"/>
      <c r="J158" s="226"/>
      <c r="K158" s="226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156</v>
      </c>
      <c r="AU158" s="234" t="s">
        <v>83</v>
      </c>
      <c r="AV158" s="13" t="s">
        <v>81</v>
      </c>
      <c r="AW158" s="13" t="s">
        <v>35</v>
      </c>
      <c r="AX158" s="13" t="s">
        <v>73</v>
      </c>
      <c r="AY158" s="234" t="s">
        <v>143</v>
      </c>
    </row>
    <row r="159" s="14" customFormat="1">
      <c r="A159" s="14"/>
      <c r="B159" s="235"/>
      <c r="C159" s="236"/>
      <c r="D159" s="218" t="s">
        <v>156</v>
      </c>
      <c r="E159" s="237" t="s">
        <v>19</v>
      </c>
      <c r="F159" s="238" t="s">
        <v>1455</v>
      </c>
      <c r="G159" s="236"/>
      <c r="H159" s="239">
        <v>165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156</v>
      </c>
      <c r="AU159" s="245" t="s">
        <v>83</v>
      </c>
      <c r="AV159" s="14" t="s">
        <v>83</v>
      </c>
      <c r="AW159" s="14" t="s">
        <v>35</v>
      </c>
      <c r="AX159" s="14" t="s">
        <v>81</v>
      </c>
      <c r="AY159" s="245" t="s">
        <v>143</v>
      </c>
    </row>
    <row r="160" s="2" customFormat="1" ht="21.75" customHeight="1">
      <c r="A160" s="39"/>
      <c r="B160" s="40"/>
      <c r="C160" s="205" t="s">
        <v>228</v>
      </c>
      <c r="D160" s="205" t="s">
        <v>145</v>
      </c>
      <c r="E160" s="206" t="s">
        <v>1456</v>
      </c>
      <c r="F160" s="207" t="s">
        <v>1457</v>
      </c>
      <c r="G160" s="208" t="s">
        <v>315</v>
      </c>
      <c r="H160" s="209">
        <v>46.899999999999999</v>
      </c>
      <c r="I160" s="210"/>
      <c r="J160" s="211">
        <f>ROUND(I160*H160,2)</f>
        <v>0</v>
      </c>
      <c r="K160" s="207" t="s">
        <v>149</v>
      </c>
      <c r="L160" s="45"/>
      <c r="M160" s="212" t="s">
        <v>19</v>
      </c>
      <c r="N160" s="213" t="s">
        <v>44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150</v>
      </c>
      <c r="AT160" s="216" t="s">
        <v>145</v>
      </c>
      <c r="AU160" s="216" t="s">
        <v>83</v>
      </c>
      <c r="AY160" s="18" t="s">
        <v>143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81</v>
      </c>
      <c r="BK160" s="217">
        <f>ROUND(I160*H160,2)</f>
        <v>0</v>
      </c>
      <c r="BL160" s="18" t="s">
        <v>150</v>
      </c>
      <c r="BM160" s="216" t="s">
        <v>1458</v>
      </c>
    </row>
    <row r="161" s="2" customFormat="1">
      <c r="A161" s="39"/>
      <c r="B161" s="40"/>
      <c r="C161" s="41"/>
      <c r="D161" s="218" t="s">
        <v>152</v>
      </c>
      <c r="E161" s="41"/>
      <c r="F161" s="219" t="s">
        <v>1459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152</v>
      </c>
      <c r="AU161" s="18" t="s">
        <v>83</v>
      </c>
    </row>
    <row r="162" s="2" customFormat="1">
      <c r="A162" s="39"/>
      <c r="B162" s="40"/>
      <c r="C162" s="41"/>
      <c r="D162" s="223" t="s">
        <v>154</v>
      </c>
      <c r="E162" s="41"/>
      <c r="F162" s="224" t="s">
        <v>1460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154</v>
      </c>
      <c r="AU162" s="18" t="s">
        <v>83</v>
      </c>
    </row>
    <row r="163" s="13" customFormat="1">
      <c r="A163" s="13"/>
      <c r="B163" s="225"/>
      <c r="C163" s="226"/>
      <c r="D163" s="218" t="s">
        <v>156</v>
      </c>
      <c r="E163" s="227" t="s">
        <v>19</v>
      </c>
      <c r="F163" s="228" t="s">
        <v>1435</v>
      </c>
      <c r="G163" s="226"/>
      <c r="H163" s="227" t="s">
        <v>19</v>
      </c>
      <c r="I163" s="229"/>
      <c r="J163" s="226"/>
      <c r="K163" s="226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156</v>
      </c>
      <c r="AU163" s="234" t="s">
        <v>83</v>
      </c>
      <c r="AV163" s="13" t="s">
        <v>81</v>
      </c>
      <c r="AW163" s="13" t="s">
        <v>35</v>
      </c>
      <c r="AX163" s="13" t="s">
        <v>73</v>
      </c>
      <c r="AY163" s="234" t="s">
        <v>143</v>
      </c>
    </row>
    <row r="164" s="13" customFormat="1">
      <c r="A164" s="13"/>
      <c r="B164" s="225"/>
      <c r="C164" s="226"/>
      <c r="D164" s="218" t="s">
        <v>156</v>
      </c>
      <c r="E164" s="227" t="s">
        <v>19</v>
      </c>
      <c r="F164" s="228" t="s">
        <v>319</v>
      </c>
      <c r="G164" s="226"/>
      <c r="H164" s="227" t="s">
        <v>19</v>
      </c>
      <c r="I164" s="229"/>
      <c r="J164" s="226"/>
      <c r="K164" s="226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156</v>
      </c>
      <c r="AU164" s="234" t="s">
        <v>83</v>
      </c>
      <c r="AV164" s="13" t="s">
        <v>81</v>
      </c>
      <c r="AW164" s="13" t="s">
        <v>35</v>
      </c>
      <c r="AX164" s="13" t="s">
        <v>73</v>
      </c>
      <c r="AY164" s="234" t="s">
        <v>143</v>
      </c>
    </row>
    <row r="165" s="14" customFormat="1">
      <c r="A165" s="14"/>
      <c r="B165" s="235"/>
      <c r="C165" s="236"/>
      <c r="D165" s="218" t="s">
        <v>156</v>
      </c>
      <c r="E165" s="237" t="s">
        <v>19</v>
      </c>
      <c r="F165" s="238" t="s">
        <v>1461</v>
      </c>
      <c r="G165" s="236"/>
      <c r="H165" s="239">
        <v>46.899999999999999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156</v>
      </c>
      <c r="AU165" s="245" t="s">
        <v>83</v>
      </c>
      <c r="AV165" s="14" t="s">
        <v>83</v>
      </c>
      <c r="AW165" s="14" t="s">
        <v>35</v>
      </c>
      <c r="AX165" s="14" t="s">
        <v>81</v>
      </c>
      <c r="AY165" s="245" t="s">
        <v>143</v>
      </c>
    </row>
    <row r="166" s="2" customFormat="1" ht="21.75" customHeight="1">
      <c r="A166" s="39"/>
      <c r="B166" s="40"/>
      <c r="C166" s="205" t="s">
        <v>235</v>
      </c>
      <c r="D166" s="205" t="s">
        <v>145</v>
      </c>
      <c r="E166" s="206" t="s">
        <v>1462</v>
      </c>
      <c r="F166" s="207" t="s">
        <v>1463</v>
      </c>
      <c r="G166" s="208" t="s">
        <v>315</v>
      </c>
      <c r="H166" s="209">
        <v>75</v>
      </c>
      <c r="I166" s="210"/>
      <c r="J166" s="211">
        <f>ROUND(I166*H166,2)</f>
        <v>0</v>
      </c>
      <c r="K166" s="207" t="s">
        <v>149</v>
      </c>
      <c r="L166" s="45"/>
      <c r="M166" s="212" t="s">
        <v>19</v>
      </c>
      <c r="N166" s="213" t="s">
        <v>44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150</v>
      </c>
      <c r="AT166" s="216" t="s">
        <v>145</v>
      </c>
      <c r="AU166" s="216" t="s">
        <v>83</v>
      </c>
      <c r="AY166" s="18" t="s">
        <v>143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81</v>
      </c>
      <c r="BK166" s="217">
        <f>ROUND(I166*H166,2)</f>
        <v>0</v>
      </c>
      <c r="BL166" s="18" t="s">
        <v>150</v>
      </c>
      <c r="BM166" s="216" t="s">
        <v>1464</v>
      </c>
    </row>
    <row r="167" s="2" customFormat="1">
      <c r="A167" s="39"/>
      <c r="B167" s="40"/>
      <c r="C167" s="41"/>
      <c r="D167" s="218" t="s">
        <v>152</v>
      </c>
      <c r="E167" s="41"/>
      <c r="F167" s="219" t="s">
        <v>1465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152</v>
      </c>
      <c r="AU167" s="18" t="s">
        <v>83</v>
      </c>
    </row>
    <row r="168" s="2" customFormat="1">
      <c r="A168" s="39"/>
      <c r="B168" s="40"/>
      <c r="C168" s="41"/>
      <c r="D168" s="223" t="s">
        <v>154</v>
      </c>
      <c r="E168" s="41"/>
      <c r="F168" s="224" t="s">
        <v>1466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154</v>
      </c>
      <c r="AU168" s="18" t="s">
        <v>83</v>
      </c>
    </row>
    <row r="169" s="13" customFormat="1">
      <c r="A169" s="13"/>
      <c r="B169" s="225"/>
      <c r="C169" s="226"/>
      <c r="D169" s="218" t="s">
        <v>156</v>
      </c>
      <c r="E169" s="227" t="s">
        <v>19</v>
      </c>
      <c r="F169" s="228" t="s">
        <v>1435</v>
      </c>
      <c r="G169" s="226"/>
      <c r="H169" s="227" t="s">
        <v>19</v>
      </c>
      <c r="I169" s="229"/>
      <c r="J169" s="226"/>
      <c r="K169" s="226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156</v>
      </c>
      <c r="AU169" s="234" t="s">
        <v>83</v>
      </c>
      <c r="AV169" s="13" t="s">
        <v>81</v>
      </c>
      <c r="AW169" s="13" t="s">
        <v>35</v>
      </c>
      <c r="AX169" s="13" t="s">
        <v>73</v>
      </c>
      <c r="AY169" s="234" t="s">
        <v>143</v>
      </c>
    </row>
    <row r="170" s="13" customFormat="1">
      <c r="A170" s="13"/>
      <c r="B170" s="225"/>
      <c r="C170" s="226"/>
      <c r="D170" s="218" t="s">
        <v>156</v>
      </c>
      <c r="E170" s="227" t="s">
        <v>19</v>
      </c>
      <c r="F170" s="228" t="s">
        <v>332</v>
      </c>
      <c r="G170" s="226"/>
      <c r="H170" s="227" t="s">
        <v>19</v>
      </c>
      <c r="I170" s="229"/>
      <c r="J170" s="226"/>
      <c r="K170" s="226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156</v>
      </c>
      <c r="AU170" s="234" t="s">
        <v>83</v>
      </c>
      <c r="AV170" s="13" t="s">
        <v>81</v>
      </c>
      <c r="AW170" s="13" t="s">
        <v>35</v>
      </c>
      <c r="AX170" s="13" t="s">
        <v>73</v>
      </c>
      <c r="AY170" s="234" t="s">
        <v>143</v>
      </c>
    </row>
    <row r="171" s="13" customFormat="1">
      <c r="A171" s="13"/>
      <c r="B171" s="225"/>
      <c r="C171" s="226"/>
      <c r="D171" s="218" t="s">
        <v>156</v>
      </c>
      <c r="E171" s="227" t="s">
        <v>19</v>
      </c>
      <c r="F171" s="228" t="s">
        <v>333</v>
      </c>
      <c r="G171" s="226"/>
      <c r="H171" s="227" t="s">
        <v>19</v>
      </c>
      <c r="I171" s="229"/>
      <c r="J171" s="226"/>
      <c r="K171" s="226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156</v>
      </c>
      <c r="AU171" s="234" t="s">
        <v>83</v>
      </c>
      <c r="AV171" s="13" t="s">
        <v>81</v>
      </c>
      <c r="AW171" s="13" t="s">
        <v>35</v>
      </c>
      <c r="AX171" s="13" t="s">
        <v>73</v>
      </c>
      <c r="AY171" s="234" t="s">
        <v>143</v>
      </c>
    </row>
    <row r="172" s="14" customFormat="1">
      <c r="A172" s="14"/>
      <c r="B172" s="235"/>
      <c r="C172" s="236"/>
      <c r="D172" s="218" t="s">
        <v>156</v>
      </c>
      <c r="E172" s="237" t="s">
        <v>19</v>
      </c>
      <c r="F172" s="238" t="s">
        <v>769</v>
      </c>
      <c r="G172" s="236"/>
      <c r="H172" s="239">
        <v>75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156</v>
      </c>
      <c r="AU172" s="245" t="s">
        <v>83</v>
      </c>
      <c r="AV172" s="14" t="s">
        <v>83</v>
      </c>
      <c r="AW172" s="14" t="s">
        <v>35</v>
      </c>
      <c r="AX172" s="14" t="s">
        <v>73</v>
      </c>
      <c r="AY172" s="245" t="s">
        <v>143</v>
      </c>
    </row>
    <row r="173" s="15" customFormat="1">
      <c r="A173" s="15"/>
      <c r="B173" s="246"/>
      <c r="C173" s="247"/>
      <c r="D173" s="218" t="s">
        <v>156</v>
      </c>
      <c r="E173" s="248" t="s">
        <v>19</v>
      </c>
      <c r="F173" s="249" t="s">
        <v>174</v>
      </c>
      <c r="G173" s="247"/>
      <c r="H173" s="250">
        <v>75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6" t="s">
        <v>156</v>
      </c>
      <c r="AU173" s="256" t="s">
        <v>83</v>
      </c>
      <c r="AV173" s="15" t="s">
        <v>150</v>
      </c>
      <c r="AW173" s="15" t="s">
        <v>35</v>
      </c>
      <c r="AX173" s="15" t="s">
        <v>81</v>
      </c>
      <c r="AY173" s="256" t="s">
        <v>143</v>
      </c>
    </row>
    <row r="174" s="2" customFormat="1" ht="21.75" customHeight="1">
      <c r="A174" s="39"/>
      <c r="B174" s="40"/>
      <c r="C174" s="205" t="s">
        <v>242</v>
      </c>
      <c r="D174" s="205" t="s">
        <v>145</v>
      </c>
      <c r="E174" s="206" t="s">
        <v>1467</v>
      </c>
      <c r="F174" s="207" t="s">
        <v>1468</v>
      </c>
      <c r="G174" s="208" t="s">
        <v>315</v>
      </c>
      <c r="H174" s="209">
        <v>7.5</v>
      </c>
      <c r="I174" s="210"/>
      <c r="J174" s="211">
        <f>ROUND(I174*H174,2)</f>
        <v>0</v>
      </c>
      <c r="K174" s="207" t="s">
        <v>149</v>
      </c>
      <c r="L174" s="45"/>
      <c r="M174" s="212" t="s">
        <v>19</v>
      </c>
      <c r="N174" s="213" t="s">
        <v>44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150</v>
      </c>
      <c r="AT174" s="216" t="s">
        <v>145</v>
      </c>
      <c r="AU174" s="216" t="s">
        <v>83</v>
      </c>
      <c r="AY174" s="18" t="s">
        <v>143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81</v>
      </c>
      <c r="BK174" s="217">
        <f>ROUND(I174*H174,2)</f>
        <v>0</v>
      </c>
      <c r="BL174" s="18" t="s">
        <v>150</v>
      </c>
      <c r="BM174" s="216" t="s">
        <v>1469</v>
      </c>
    </row>
    <row r="175" s="2" customFormat="1">
      <c r="A175" s="39"/>
      <c r="B175" s="40"/>
      <c r="C175" s="41"/>
      <c r="D175" s="218" t="s">
        <v>152</v>
      </c>
      <c r="E175" s="41"/>
      <c r="F175" s="219" t="s">
        <v>1470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152</v>
      </c>
      <c r="AU175" s="18" t="s">
        <v>83</v>
      </c>
    </row>
    <row r="176" s="2" customFormat="1">
      <c r="A176" s="39"/>
      <c r="B176" s="40"/>
      <c r="C176" s="41"/>
      <c r="D176" s="223" t="s">
        <v>154</v>
      </c>
      <c r="E176" s="41"/>
      <c r="F176" s="224" t="s">
        <v>1471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154</v>
      </c>
      <c r="AU176" s="18" t="s">
        <v>83</v>
      </c>
    </row>
    <row r="177" s="13" customFormat="1">
      <c r="A177" s="13"/>
      <c r="B177" s="225"/>
      <c r="C177" s="226"/>
      <c r="D177" s="218" t="s">
        <v>156</v>
      </c>
      <c r="E177" s="227" t="s">
        <v>19</v>
      </c>
      <c r="F177" s="228" t="s">
        <v>1472</v>
      </c>
      <c r="G177" s="226"/>
      <c r="H177" s="227" t="s">
        <v>19</v>
      </c>
      <c r="I177" s="229"/>
      <c r="J177" s="226"/>
      <c r="K177" s="226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156</v>
      </c>
      <c r="AU177" s="234" t="s">
        <v>83</v>
      </c>
      <c r="AV177" s="13" t="s">
        <v>81</v>
      </c>
      <c r="AW177" s="13" t="s">
        <v>35</v>
      </c>
      <c r="AX177" s="13" t="s">
        <v>73</v>
      </c>
      <c r="AY177" s="234" t="s">
        <v>143</v>
      </c>
    </row>
    <row r="178" s="13" customFormat="1">
      <c r="A178" s="13"/>
      <c r="B178" s="225"/>
      <c r="C178" s="226"/>
      <c r="D178" s="218" t="s">
        <v>156</v>
      </c>
      <c r="E178" s="227" t="s">
        <v>19</v>
      </c>
      <c r="F178" s="228" t="s">
        <v>1473</v>
      </c>
      <c r="G178" s="226"/>
      <c r="H178" s="227" t="s">
        <v>19</v>
      </c>
      <c r="I178" s="229"/>
      <c r="J178" s="226"/>
      <c r="K178" s="226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156</v>
      </c>
      <c r="AU178" s="234" t="s">
        <v>83</v>
      </c>
      <c r="AV178" s="13" t="s">
        <v>81</v>
      </c>
      <c r="AW178" s="13" t="s">
        <v>35</v>
      </c>
      <c r="AX178" s="13" t="s">
        <v>73</v>
      </c>
      <c r="AY178" s="234" t="s">
        <v>143</v>
      </c>
    </row>
    <row r="179" s="14" customFormat="1">
      <c r="A179" s="14"/>
      <c r="B179" s="235"/>
      <c r="C179" s="236"/>
      <c r="D179" s="218" t="s">
        <v>156</v>
      </c>
      <c r="E179" s="237" t="s">
        <v>19</v>
      </c>
      <c r="F179" s="238" t="s">
        <v>1474</v>
      </c>
      <c r="G179" s="236"/>
      <c r="H179" s="239">
        <v>7.5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156</v>
      </c>
      <c r="AU179" s="245" t="s">
        <v>83</v>
      </c>
      <c r="AV179" s="14" t="s">
        <v>83</v>
      </c>
      <c r="AW179" s="14" t="s">
        <v>35</v>
      </c>
      <c r="AX179" s="14" t="s">
        <v>81</v>
      </c>
      <c r="AY179" s="245" t="s">
        <v>143</v>
      </c>
    </row>
    <row r="180" s="2" customFormat="1" ht="16.5" customHeight="1">
      <c r="A180" s="39"/>
      <c r="B180" s="40"/>
      <c r="C180" s="205" t="s">
        <v>248</v>
      </c>
      <c r="D180" s="205" t="s">
        <v>145</v>
      </c>
      <c r="E180" s="206" t="s">
        <v>352</v>
      </c>
      <c r="F180" s="207" t="s">
        <v>353</v>
      </c>
      <c r="G180" s="208" t="s">
        <v>185</v>
      </c>
      <c r="H180" s="209">
        <v>12</v>
      </c>
      <c r="I180" s="210"/>
      <c r="J180" s="211">
        <f>ROUND(I180*H180,2)</f>
        <v>0</v>
      </c>
      <c r="K180" s="207" t="s">
        <v>149</v>
      </c>
      <c r="L180" s="45"/>
      <c r="M180" s="212" t="s">
        <v>19</v>
      </c>
      <c r="N180" s="213" t="s">
        <v>44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150</v>
      </c>
      <c r="AT180" s="216" t="s">
        <v>145</v>
      </c>
      <c r="AU180" s="216" t="s">
        <v>83</v>
      </c>
      <c r="AY180" s="18" t="s">
        <v>143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81</v>
      </c>
      <c r="BK180" s="217">
        <f>ROUND(I180*H180,2)</f>
        <v>0</v>
      </c>
      <c r="BL180" s="18" t="s">
        <v>150</v>
      </c>
      <c r="BM180" s="216" t="s">
        <v>1475</v>
      </c>
    </row>
    <row r="181" s="2" customFormat="1">
      <c r="A181" s="39"/>
      <c r="B181" s="40"/>
      <c r="C181" s="41"/>
      <c r="D181" s="218" t="s">
        <v>152</v>
      </c>
      <c r="E181" s="41"/>
      <c r="F181" s="219" t="s">
        <v>355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152</v>
      </c>
      <c r="AU181" s="18" t="s">
        <v>83</v>
      </c>
    </row>
    <row r="182" s="2" customFormat="1">
      <c r="A182" s="39"/>
      <c r="B182" s="40"/>
      <c r="C182" s="41"/>
      <c r="D182" s="223" t="s">
        <v>154</v>
      </c>
      <c r="E182" s="41"/>
      <c r="F182" s="224" t="s">
        <v>356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154</v>
      </c>
      <c r="AU182" s="18" t="s">
        <v>83</v>
      </c>
    </row>
    <row r="183" s="13" customFormat="1">
      <c r="A183" s="13"/>
      <c r="B183" s="225"/>
      <c r="C183" s="226"/>
      <c r="D183" s="218" t="s">
        <v>156</v>
      </c>
      <c r="E183" s="227" t="s">
        <v>19</v>
      </c>
      <c r="F183" s="228" t="s">
        <v>1446</v>
      </c>
      <c r="G183" s="226"/>
      <c r="H183" s="227" t="s">
        <v>19</v>
      </c>
      <c r="I183" s="229"/>
      <c r="J183" s="226"/>
      <c r="K183" s="226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156</v>
      </c>
      <c r="AU183" s="234" t="s">
        <v>83</v>
      </c>
      <c r="AV183" s="13" t="s">
        <v>81</v>
      </c>
      <c r="AW183" s="13" t="s">
        <v>35</v>
      </c>
      <c r="AX183" s="13" t="s">
        <v>73</v>
      </c>
      <c r="AY183" s="234" t="s">
        <v>143</v>
      </c>
    </row>
    <row r="184" s="14" customFormat="1">
      <c r="A184" s="14"/>
      <c r="B184" s="235"/>
      <c r="C184" s="236"/>
      <c r="D184" s="218" t="s">
        <v>156</v>
      </c>
      <c r="E184" s="237" t="s">
        <v>19</v>
      </c>
      <c r="F184" s="238" t="s">
        <v>235</v>
      </c>
      <c r="G184" s="236"/>
      <c r="H184" s="239">
        <v>12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156</v>
      </c>
      <c r="AU184" s="245" t="s">
        <v>83</v>
      </c>
      <c r="AV184" s="14" t="s">
        <v>83</v>
      </c>
      <c r="AW184" s="14" t="s">
        <v>35</v>
      </c>
      <c r="AX184" s="14" t="s">
        <v>81</v>
      </c>
      <c r="AY184" s="245" t="s">
        <v>143</v>
      </c>
    </row>
    <row r="185" s="2" customFormat="1" ht="16.5" customHeight="1">
      <c r="A185" s="39"/>
      <c r="B185" s="40"/>
      <c r="C185" s="205" t="s">
        <v>8</v>
      </c>
      <c r="D185" s="205" t="s">
        <v>145</v>
      </c>
      <c r="E185" s="206" t="s">
        <v>376</v>
      </c>
      <c r="F185" s="207" t="s">
        <v>377</v>
      </c>
      <c r="G185" s="208" t="s">
        <v>185</v>
      </c>
      <c r="H185" s="209">
        <v>12</v>
      </c>
      <c r="I185" s="210"/>
      <c r="J185" s="211">
        <f>ROUND(I185*H185,2)</f>
        <v>0</v>
      </c>
      <c r="K185" s="207" t="s">
        <v>149</v>
      </c>
      <c r="L185" s="45"/>
      <c r="M185" s="212" t="s">
        <v>19</v>
      </c>
      <c r="N185" s="213" t="s">
        <v>44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150</v>
      </c>
      <c r="AT185" s="216" t="s">
        <v>145</v>
      </c>
      <c r="AU185" s="216" t="s">
        <v>83</v>
      </c>
      <c r="AY185" s="18" t="s">
        <v>143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81</v>
      </c>
      <c r="BK185" s="217">
        <f>ROUND(I185*H185,2)</f>
        <v>0</v>
      </c>
      <c r="BL185" s="18" t="s">
        <v>150</v>
      </c>
      <c r="BM185" s="216" t="s">
        <v>1476</v>
      </c>
    </row>
    <row r="186" s="2" customFormat="1">
      <c r="A186" s="39"/>
      <c r="B186" s="40"/>
      <c r="C186" s="41"/>
      <c r="D186" s="218" t="s">
        <v>152</v>
      </c>
      <c r="E186" s="41"/>
      <c r="F186" s="219" t="s">
        <v>379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152</v>
      </c>
      <c r="AU186" s="18" t="s">
        <v>83</v>
      </c>
    </row>
    <row r="187" s="2" customFormat="1">
      <c r="A187" s="39"/>
      <c r="B187" s="40"/>
      <c r="C187" s="41"/>
      <c r="D187" s="223" t="s">
        <v>154</v>
      </c>
      <c r="E187" s="41"/>
      <c r="F187" s="224" t="s">
        <v>380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154</v>
      </c>
      <c r="AU187" s="18" t="s">
        <v>83</v>
      </c>
    </row>
    <row r="188" s="13" customFormat="1">
      <c r="A188" s="13"/>
      <c r="B188" s="225"/>
      <c r="C188" s="226"/>
      <c r="D188" s="218" t="s">
        <v>156</v>
      </c>
      <c r="E188" s="227" t="s">
        <v>19</v>
      </c>
      <c r="F188" s="228" t="s">
        <v>1446</v>
      </c>
      <c r="G188" s="226"/>
      <c r="H188" s="227" t="s">
        <v>19</v>
      </c>
      <c r="I188" s="229"/>
      <c r="J188" s="226"/>
      <c r="K188" s="226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156</v>
      </c>
      <c r="AU188" s="234" t="s">
        <v>83</v>
      </c>
      <c r="AV188" s="13" t="s">
        <v>81</v>
      </c>
      <c r="AW188" s="13" t="s">
        <v>35</v>
      </c>
      <c r="AX188" s="13" t="s">
        <v>73</v>
      </c>
      <c r="AY188" s="234" t="s">
        <v>143</v>
      </c>
    </row>
    <row r="189" s="14" customFormat="1">
      <c r="A189" s="14"/>
      <c r="B189" s="235"/>
      <c r="C189" s="236"/>
      <c r="D189" s="218" t="s">
        <v>156</v>
      </c>
      <c r="E189" s="237" t="s">
        <v>19</v>
      </c>
      <c r="F189" s="238" t="s">
        <v>235</v>
      </c>
      <c r="G189" s="236"/>
      <c r="H189" s="239">
        <v>12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156</v>
      </c>
      <c r="AU189" s="245" t="s">
        <v>83</v>
      </c>
      <c r="AV189" s="14" t="s">
        <v>83</v>
      </c>
      <c r="AW189" s="14" t="s">
        <v>35</v>
      </c>
      <c r="AX189" s="14" t="s">
        <v>81</v>
      </c>
      <c r="AY189" s="245" t="s">
        <v>143</v>
      </c>
    </row>
    <row r="190" s="2" customFormat="1" ht="21.75" customHeight="1">
      <c r="A190" s="39"/>
      <c r="B190" s="40"/>
      <c r="C190" s="205" t="s">
        <v>259</v>
      </c>
      <c r="D190" s="205" t="s">
        <v>145</v>
      </c>
      <c r="E190" s="206" t="s">
        <v>412</v>
      </c>
      <c r="F190" s="207" t="s">
        <v>413</v>
      </c>
      <c r="G190" s="208" t="s">
        <v>315</v>
      </c>
      <c r="H190" s="209">
        <v>131</v>
      </c>
      <c r="I190" s="210"/>
      <c r="J190" s="211">
        <f>ROUND(I190*H190,2)</f>
        <v>0</v>
      </c>
      <c r="K190" s="207" t="s">
        <v>149</v>
      </c>
      <c r="L190" s="45"/>
      <c r="M190" s="212" t="s">
        <v>19</v>
      </c>
      <c r="N190" s="213" t="s">
        <v>44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150</v>
      </c>
      <c r="AT190" s="216" t="s">
        <v>145</v>
      </c>
      <c r="AU190" s="216" t="s">
        <v>83</v>
      </c>
      <c r="AY190" s="18" t="s">
        <v>143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81</v>
      </c>
      <c r="BK190" s="217">
        <f>ROUND(I190*H190,2)</f>
        <v>0</v>
      </c>
      <c r="BL190" s="18" t="s">
        <v>150</v>
      </c>
      <c r="BM190" s="216" t="s">
        <v>1477</v>
      </c>
    </row>
    <row r="191" s="2" customFormat="1">
      <c r="A191" s="39"/>
      <c r="B191" s="40"/>
      <c r="C191" s="41"/>
      <c r="D191" s="218" t="s">
        <v>152</v>
      </c>
      <c r="E191" s="41"/>
      <c r="F191" s="219" t="s">
        <v>415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152</v>
      </c>
      <c r="AU191" s="18" t="s">
        <v>83</v>
      </c>
    </row>
    <row r="192" s="2" customFormat="1">
      <c r="A192" s="39"/>
      <c r="B192" s="40"/>
      <c r="C192" s="41"/>
      <c r="D192" s="223" t="s">
        <v>154</v>
      </c>
      <c r="E192" s="41"/>
      <c r="F192" s="224" t="s">
        <v>416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154</v>
      </c>
      <c r="AU192" s="18" t="s">
        <v>83</v>
      </c>
    </row>
    <row r="193" s="13" customFormat="1">
      <c r="A193" s="13"/>
      <c r="B193" s="225"/>
      <c r="C193" s="226"/>
      <c r="D193" s="218" t="s">
        <v>156</v>
      </c>
      <c r="E193" s="227" t="s">
        <v>19</v>
      </c>
      <c r="F193" s="228" t="s">
        <v>1435</v>
      </c>
      <c r="G193" s="226"/>
      <c r="H193" s="227" t="s">
        <v>19</v>
      </c>
      <c r="I193" s="229"/>
      <c r="J193" s="226"/>
      <c r="K193" s="226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156</v>
      </c>
      <c r="AU193" s="234" t="s">
        <v>83</v>
      </c>
      <c r="AV193" s="13" t="s">
        <v>81</v>
      </c>
      <c r="AW193" s="13" t="s">
        <v>35</v>
      </c>
      <c r="AX193" s="13" t="s">
        <v>73</v>
      </c>
      <c r="AY193" s="234" t="s">
        <v>143</v>
      </c>
    </row>
    <row r="194" s="13" customFormat="1">
      <c r="A194" s="13"/>
      <c r="B194" s="225"/>
      <c r="C194" s="226"/>
      <c r="D194" s="218" t="s">
        <v>156</v>
      </c>
      <c r="E194" s="227" t="s">
        <v>19</v>
      </c>
      <c r="F194" s="228" t="s">
        <v>417</v>
      </c>
      <c r="G194" s="226"/>
      <c r="H194" s="227" t="s">
        <v>19</v>
      </c>
      <c r="I194" s="229"/>
      <c r="J194" s="226"/>
      <c r="K194" s="226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156</v>
      </c>
      <c r="AU194" s="234" t="s">
        <v>83</v>
      </c>
      <c r="AV194" s="13" t="s">
        <v>81</v>
      </c>
      <c r="AW194" s="13" t="s">
        <v>35</v>
      </c>
      <c r="AX194" s="13" t="s">
        <v>73</v>
      </c>
      <c r="AY194" s="234" t="s">
        <v>143</v>
      </c>
    </row>
    <row r="195" s="13" customFormat="1">
      <c r="A195" s="13"/>
      <c r="B195" s="225"/>
      <c r="C195" s="226"/>
      <c r="D195" s="218" t="s">
        <v>156</v>
      </c>
      <c r="E195" s="227" t="s">
        <v>19</v>
      </c>
      <c r="F195" s="228" t="s">
        <v>1478</v>
      </c>
      <c r="G195" s="226"/>
      <c r="H195" s="227" t="s">
        <v>19</v>
      </c>
      <c r="I195" s="229"/>
      <c r="J195" s="226"/>
      <c r="K195" s="226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156</v>
      </c>
      <c r="AU195" s="234" t="s">
        <v>83</v>
      </c>
      <c r="AV195" s="13" t="s">
        <v>81</v>
      </c>
      <c r="AW195" s="13" t="s">
        <v>35</v>
      </c>
      <c r="AX195" s="13" t="s">
        <v>73</v>
      </c>
      <c r="AY195" s="234" t="s">
        <v>143</v>
      </c>
    </row>
    <row r="196" s="14" customFormat="1">
      <c r="A196" s="14"/>
      <c r="B196" s="235"/>
      <c r="C196" s="236"/>
      <c r="D196" s="218" t="s">
        <v>156</v>
      </c>
      <c r="E196" s="237" t="s">
        <v>19</v>
      </c>
      <c r="F196" s="238" t="s">
        <v>1479</v>
      </c>
      <c r="G196" s="236"/>
      <c r="H196" s="239">
        <v>40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156</v>
      </c>
      <c r="AU196" s="245" t="s">
        <v>83</v>
      </c>
      <c r="AV196" s="14" t="s">
        <v>83</v>
      </c>
      <c r="AW196" s="14" t="s">
        <v>35</v>
      </c>
      <c r="AX196" s="14" t="s">
        <v>73</v>
      </c>
      <c r="AY196" s="245" t="s">
        <v>143</v>
      </c>
    </row>
    <row r="197" s="13" customFormat="1">
      <c r="A197" s="13"/>
      <c r="B197" s="225"/>
      <c r="C197" s="226"/>
      <c r="D197" s="218" t="s">
        <v>156</v>
      </c>
      <c r="E197" s="227" t="s">
        <v>19</v>
      </c>
      <c r="F197" s="228" t="s">
        <v>420</v>
      </c>
      <c r="G197" s="226"/>
      <c r="H197" s="227" t="s">
        <v>19</v>
      </c>
      <c r="I197" s="229"/>
      <c r="J197" s="226"/>
      <c r="K197" s="226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156</v>
      </c>
      <c r="AU197" s="234" t="s">
        <v>83</v>
      </c>
      <c r="AV197" s="13" t="s">
        <v>81</v>
      </c>
      <c r="AW197" s="13" t="s">
        <v>35</v>
      </c>
      <c r="AX197" s="13" t="s">
        <v>73</v>
      </c>
      <c r="AY197" s="234" t="s">
        <v>143</v>
      </c>
    </row>
    <row r="198" s="14" customFormat="1">
      <c r="A198" s="14"/>
      <c r="B198" s="235"/>
      <c r="C198" s="236"/>
      <c r="D198" s="218" t="s">
        <v>156</v>
      </c>
      <c r="E198" s="237" t="s">
        <v>19</v>
      </c>
      <c r="F198" s="238" t="s">
        <v>1480</v>
      </c>
      <c r="G198" s="236"/>
      <c r="H198" s="239">
        <v>25.5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156</v>
      </c>
      <c r="AU198" s="245" t="s">
        <v>83</v>
      </c>
      <c r="AV198" s="14" t="s">
        <v>83</v>
      </c>
      <c r="AW198" s="14" t="s">
        <v>35</v>
      </c>
      <c r="AX198" s="14" t="s">
        <v>73</v>
      </c>
      <c r="AY198" s="245" t="s">
        <v>143</v>
      </c>
    </row>
    <row r="199" s="13" customFormat="1">
      <c r="A199" s="13"/>
      <c r="B199" s="225"/>
      <c r="C199" s="226"/>
      <c r="D199" s="218" t="s">
        <v>156</v>
      </c>
      <c r="E199" s="227" t="s">
        <v>19</v>
      </c>
      <c r="F199" s="228" t="s">
        <v>422</v>
      </c>
      <c r="G199" s="226"/>
      <c r="H199" s="227" t="s">
        <v>19</v>
      </c>
      <c r="I199" s="229"/>
      <c r="J199" s="226"/>
      <c r="K199" s="226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156</v>
      </c>
      <c r="AU199" s="234" t="s">
        <v>83</v>
      </c>
      <c r="AV199" s="13" t="s">
        <v>81</v>
      </c>
      <c r="AW199" s="13" t="s">
        <v>35</v>
      </c>
      <c r="AX199" s="13" t="s">
        <v>73</v>
      </c>
      <c r="AY199" s="234" t="s">
        <v>143</v>
      </c>
    </row>
    <row r="200" s="13" customFormat="1">
      <c r="A200" s="13"/>
      <c r="B200" s="225"/>
      <c r="C200" s="226"/>
      <c r="D200" s="218" t="s">
        <v>156</v>
      </c>
      <c r="E200" s="227" t="s">
        <v>19</v>
      </c>
      <c r="F200" s="228" t="s">
        <v>1478</v>
      </c>
      <c r="G200" s="226"/>
      <c r="H200" s="227" t="s">
        <v>19</v>
      </c>
      <c r="I200" s="229"/>
      <c r="J200" s="226"/>
      <c r="K200" s="226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156</v>
      </c>
      <c r="AU200" s="234" t="s">
        <v>83</v>
      </c>
      <c r="AV200" s="13" t="s">
        <v>81</v>
      </c>
      <c r="AW200" s="13" t="s">
        <v>35</v>
      </c>
      <c r="AX200" s="13" t="s">
        <v>73</v>
      </c>
      <c r="AY200" s="234" t="s">
        <v>143</v>
      </c>
    </row>
    <row r="201" s="14" customFormat="1">
      <c r="A201" s="14"/>
      <c r="B201" s="235"/>
      <c r="C201" s="236"/>
      <c r="D201" s="218" t="s">
        <v>156</v>
      </c>
      <c r="E201" s="237" t="s">
        <v>19</v>
      </c>
      <c r="F201" s="238" t="s">
        <v>1479</v>
      </c>
      <c r="G201" s="236"/>
      <c r="H201" s="239">
        <v>40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156</v>
      </c>
      <c r="AU201" s="245" t="s">
        <v>83</v>
      </c>
      <c r="AV201" s="14" t="s">
        <v>83</v>
      </c>
      <c r="AW201" s="14" t="s">
        <v>35</v>
      </c>
      <c r="AX201" s="14" t="s">
        <v>73</v>
      </c>
      <c r="AY201" s="245" t="s">
        <v>143</v>
      </c>
    </row>
    <row r="202" s="13" customFormat="1">
      <c r="A202" s="13"/>
      <c r="B202" s="225"/>
      <c r="C202" s="226"/>
      <c r="D202" s="218" t="s">
        <v>156</v>
      </c>
      <c r="E202" s="227" t="s">
        <v>19</v>
      </c>
      <c r="F202" s="228" t="s">
        <v>423</v>
      </c>
      <c r="G202" s="226"/>
      <c r="H202" s="227" t="s">
        <v>19</v>
      </c>
      <c r="I202" s="229"/>
      <c r="J202" s="226"/>
      <c r="K202" s="226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156</v>
      </c>
      <c r="AU202" s="234" t="s">
        <v>83</v>
      </c>
      <c r="AV202" s="13" t="s">
        <v>81</v>
      </c>
      <c r="AW202" s="13" t="s">
        <v>35</v>
      </c>
      <c r="AX202" s="13" t="s">
        <v>73</v>
      </c>
      <c r="AY202" s="234" t="s">
        <v>143</v>
      </c>
    </row>
    <row r="203" s="14" customFormat="1">
      <c r="A203" s="14"/>
      <c r="B203" s="235"/>
      <c r="C203" s="236"/>
      <c r="D203" s="218" t="s">
        <v>156</v>
      </c>
      <c r="E203" s="237" t="s">
        <v>19</v>
      </c>
      <c r="F203" s="238" t="s">
        <v>1480</v>
      </c>
      <c r="G203" s="236"/>
      <c r="H203" s="239">
        <v>25.5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156</v>
      </c>
      <c r="AU203" s="245" t="s">
        <v>83</v>
      </c>
      <c r="AV203" s="14" t="s">
        <v>83</v>
      </c>
      <c r="AW203" s="14" t="s">
        <v>35</v>
      </c>
      <c r="AX203" s="14" t="s">
        <v>73</v>
      </c>
      <c r="AY203" s="245" t="s">
        <v>143</v>
      </c>
    </row>
    <row r="204" s="15" customFormat="1">
      <c r="A204" s="15"/>
      <c r="B204" s="246"/>
      <c r="C204" s="247"/>
      <c r="D204" s="218" t="s">
        <v>156</v>
      </c>
      <c r="E204" s="248" t="s">
        <v>19</v>
      </c>
      <c r="F204" s="249" t="s">
        <v>174</v>
      </c>
      <c r="G204" s="247"/>
      <c r="H204" s="250">
        <v>131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6" t="s">
        <v>156</v>
      </c>
      <c r="AU204" s="256" t="s">
        <v>83</v>
      </c>
      <c r="AV204" s="15" t="s">
        <v>150</v>
      </c>
      <c r="AW204" s="15" t="s">
        <v>35</v>
      </c>
      <c r="AX204" s="15" t="s">
        <v>81</v>
      </c>
      <c r="AY204" s="256" t="s">
        <v>143</v>
      </c>
    </row>
    <row r="205" s="2" customFormat="1" ht="21.75" customHeight="1">
      <c r="A205" s="39"/>
      <c r="B205" s="40"/>
      <c r="C205" s="205" t="s">
        <v>265</v>
      </c>
      <c r="D205" s="205" t="s">
        <v>145</v>
      </c>
      <c r="E205" s="206" t="s">
        <v>425</v>
      </c>
      <c r="F205" s="207" t="s">
        <v>426</v>
      </c>
      <c r="G205" s="208" t="s">
        <v>315</v>
      </c>
      <c r="H205" s="209">
        <v>346</v>
      </c>
      <c r="I205" s="210"/>
      <c r="J205" s="211">
        <f>ROUND(I205*H205,2)</f>
        <v>0</v>
      </c>
      <c r="K205" s="207" t="s">
        <v>149</v>
      </c>
      <c r="L205" s="45"/>
      <c r="M205" s="212" t="s">
        <v>19</v>
      </c>
      <c r="N205" s="213" t="s">
        <v>44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150</v>
      </c>
      <c r="AT205" s="216" t="s">
        <v>145</v>
      </c>
      <c r="AU205" s="216" t="s">
        <v>83</v>
      </c>
      <c r="AY205" s="18" t="s">
        <v>143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81</v>
      </c>
      <c r="BK205" s="217">
        <f>ROUND(I205*H205,2)</f>
        <v>0</v>
      </c>
      <c r="BL205" s="18" t="s">
        <v>150</v>
      </c>
      <c r="BM205" s="216" t="s">
        <v>1481</v>
      </c>
    </row>
    <row r="206" s="2" customFormat="1">
      <c r="A206" s="39"/>
      <c r="B206" s="40"/>
      <c r="C206" s="41"/>
      <c r="D206" s="218" t="s">
        <v>152</v>
      </c>
      <c r="E206" s="41"/>
      <c r="F206" s="219" t="s">
        <v>428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152</v>
      </c>
      <c r="AU206" s="18" t="s">
        <v>83</v>
      </c>
    </row>
    <row r="207" s="2" customFormat="1">
      <c r="A207" s="39"/>
      <c r="B207" s="40"/>
      <c r="C207" s="41"/>
      <c r="D207" s="223" t="s">
        <v>154</v>
      </c>
      <c r="E207" s="41"/>
      <c r="F207" s="224" t="s">
        <v>429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154</v>
      </c>
      <c r="AU207" s="18" t="s">
        <v>83</v>
      </c>
    </row>
    <row r="208" s="13" customFormat="1">
      <c r="A208" s="13"/>
      <c r="B208" s="225"/>
      <c r="C208" s="226"/>
      <c r="D208" s="218" t="s">
        <v>156</v>
      </c>
      <c r="E208" s="227" t="s">
        <v>19</v>
      </c>
      <c r="F208" s="228" t="s">
        <v>1435</v>
      </c>
      <c r="G208" s="226"/>
      <c r="H208" s="227" t="s">
        <v>19</v>
      </c>
      <c r="I208" s="229"/>
      <c r="J208" s="226"/>
      <c r="K208" s="226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156</v>
      </c>
      <c r="AU208" s="234" t="s">
        <v>83</v>
      </c>
      <c r="AV208" s="13" t="s">
        <v>81</v>
      </c>
      <c r="AW208" s="13" t="s">
        <v>35</v>
      </c>
      <c r="AX208" s="13" t="s">
        <v>73</v>
      </c>
      <c r="AY208" s="234" t="s">
        <v>143</v>
      </c>
    </row>
    <row r="209" s="13" customFormat="1">
      <c r="A209" s="13"/>
      <c r="B209" s="225"/>
      <c r="C209" s="226"/>
      <c r="D209" s="218" t="s">
        <v>156</v>
      </c>
      <c r="E209" s="227" t="s">
        <v>19</v>
      </c>
      <c r="F209" s="228" t="s">
        <v>430</v>
      </c>
      <c r="G209" s="226"/>
      <c r="H209" s="227" t="s">
        <v>19</v>
      </c>
      <c r="I209" s="229"/>
      <c r="J209" s="226"/>
      <c r="K209" s="226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156</v>
      </c>
      <c r="AU209" s="234" t="s">
        <v>83</v>
      </c>
      <c r="AV209" s="13" t="s">
        <v>81</v>
      </c>
      <c r="AW209" s="13" t="s">
        <v>35</v>
      </c>
      <c r="AX209" s="13" t="s">
        <v>73</v>
      </c>
      <c r="AY209" s="234" t="s">
        <v>143</v>
      </c>
    </row>
    <row r="210" s="13" customFormat="1">
      <c r="A210" s="13"/>
      <c r="B210" s="225"/>
      <c r="C210" s="226"/>
      <c r="D210" s="218" t="s">
        <v>156</v>
      </c>
      <c r="E210" s="227" t="s">
        <v>19</v>
      </c>
      <c r="F210" s="228" t="s">
        <v>1482</v>
      </c>
      <c r="G210" s="226"/>
      <c r="H210" s="227" t="s">
        <v>19</v>
      </c>
      <c r="I210" s="229"/>
      <c r="J210" s="226"/>
      <c r="K210" s="226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156</v>
      </c>
      <c r="AU210" s="234" t="s">
        <v>83</v>
      </c>
      <c r="AV210" s="13" t="s">
        <v>81</v>
      </c>
      <c r="AW210" s="13" t="s">
        <v>35</v>
      </c>
      <c r="AX210" s="13" t="s">
        <v>73</v>
      </c>
      <c r="AY210" s="234" t="s">
        <v>143</v>
      </c>
    </row>
    <row r="211" s="14" customFormat="1">
      <c r="A211" s="14"/>
      <c r="B211" s="235"/>
      <c r="C211" s="236"/>
      <c r="D211" s="218" t="s">
        <v>156</v>
      </c>
      <c r="E211" s="237" t="s">
        <v>19</v>
      </c>
      <c r="F211" s="238" t="s">
        <v>1483</v>
      </c>
      <c r="G211" s="236"/>
      <c r="H211" s="239">
        <v>21.399999999999999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156</v>
      </c>
      <c r="AU211" s="245" t="s">
        <v>83</v>
      </c>
      <c r="AV211" s="14" t="s">
        <v>83</v>
      </c>
      <c r="AW211" s="14" t="s">
        <v>35</v>
      </c>
      <c r="AX211" s="14" t="s">
        <v>73</v>
      </c>
      <c r="AY211" s="245" t="s">
        <v>143</v>
      </c>
    </row>
    <row r="212" s="13" customFormat="1">
      <c r="A212" s="13"/>
      <c r="B212" s="225"/>
      <c r="C212" s="226"/>
      <c r="D212" s="218" t="s">
        <v>156</v>
      </c>
      <c r="E212" s="227" t="s">
        <v>19</v>
      </c>
      <c r="F212" s="228" t="s">
        <v>435</v>
      </c>
      <c r="G212" s="226"/>
      <c r="H212" s="227" t="s">
        <v>19</v>
      </c>
      <c r="I212" s="229"/>
      <c r="J212" s="226"/>
      <c r="K212" s="226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156</v>
      </c>
      <c r="AU212" s="234" t="s">
        <v>83</v>
      </c>
      <c r="AV212" s="13" t="s">
        <v>81</v>
      </c>
      <c r="AW212" s="13" t="s">
        <v>35</v>
      </c>
      <c r="AX212" s="13" t="s">
        <v>73</v>
      </c>
      <c r="AY212" s="234" t="s">
        <v>143</v>
      </c>
    </row>
    <row r="213" s="14" customFormat="1">
      <c r="A213" s="14"/>
      <c r="B213" s="235"/>
      <c r="C213" s="236"/>
      <c r="D213" s="218" t="s">
        <v>156</v>
      </c>
      <c r="E213" s="237" t="s">
        <v>19</v>
      </c>
      <c r="F213" s="238" t="s">
        <v>1484</v>
      </c>
      <c r="G213" s="236"/>
      <c r="H213" s="239">
        <v>242.09999999999999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156</v>
      </c>
      <c r="AU213" s="245" t="s">
        <v>83</v>
      </c>
      <c r="AV213" s="14" t="s">
        <v>83</v>
      </c>
      <c r="AW213" s="14" t="s">
        <v>35</v>
      </c>
      <c r="AX213" s="14" t="s">
        <v>73</v>
      </c>
      <c r="AY213" s="245" t="s">
        <v>143</v>
      </c>
    </row>
    <row r="214" s="13" customFormat="1">
      <c r="A214" s="13"/>
      <c r="B214" s="225"/>
      <c r="C214" s="226"/>
      <c r="D214" s="218" t="s">
        <v>156</v>
      </c>
      <c r="E214" s="227" t="s">
        <v>19</v>
      </c>
      <c r="F214" s="228" t="s">
        <v>437</v>
      </c>
      <c r="G214" s="226"/>
      <c r="H214" s="227" t="s">
        <v>19</v>
      </c>
      <c r="I214" s="229"/>
      <c r="J214" s="226"/>
      <c r="K214" s="226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156</v>
      </c>
      <c r="AU214" s="234" t="s">
        <v>83</v>
      </c>
      <c r="AV214" s="13" t="s">
        <v>81</v>
      </c>
      <c r="AW214" s="13" t="s">
        <v>35</v>
      </c>
      <c r="AX214" s="13" t="s">
        <v>73</v>
      </c>
      <c r="AY214" s="234" t="s">
        <v>143</v>
      </c>
    </row>
    <row r="215" s="14" customFormat="1">
      <c r="A215" s="14"/>
      <c r="B215" s="235"/>
      <c r="C215" s="236"/>
      <c r="D215" s="218" t="s">
        <v>156</v>
      </c>
      <c r="E215" s="237" t="s">
        <v>19</v>
      </c>
      <c r="F215" s="238" t="s">
        <v>1485</v>
      </c>
      <c r="G215" s="236"/>
      <c r="H215" s="239">
        <v>82.5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156</v>
      </c>
      <c r="AU215" s="245" t="s">
        <v>83</v>
      </c>
      <c r="AV215" s="14" t="s">
        <v>83</v>
      </c>
      <c r="AW215" s="14" t="s">
        <v>35</v>
      </c>
      <c r="AX215" s="14" t="s">
        <v>73</v>
      </c>
      <c r="AY215" s="245" t="s">
        <v>143</v>
      </c>
    </row>
    <row r="216" s="15" customFormat="1">
      <c r="A216" s="15"/>
      <c r="B216" s="246"/>
      <c r="C216" s="247"/>
      <c r="D216" s="218" t="s">
        <v>156</v>
      </c>
      <c r="E216" s="248" t="s">
        <v>19</v>
      </c>
      <c r="F216" s="249" t="s">
        <v>174</v>
      </c>
      <c r="G216" s="247"/>
      <c r="H216" s="250">
        <v>346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6" t="s">
        <v>156</v>
      </c>
      <c r="AU216" s="256" t="s">
        <v>83</v>
      </c>
      <c r="AV216" s="15" t="s">
        <v>150</v>
      </c>
      <c r="AW216" s="15" t="s">
        <v>35</v>
      </c>
      <c r="AX216" s="15" t="s">
        <v>81</v>
      </c>
      <c r="AY216" s="256" t="s">
        <v>143</v>
      </c>
    </row>
    <row r="217" s="2" customFormat="1" ht="24.15" customHeight="1">
      <c r="A217" s="39"/>
      <c r="B217" s="40"/>
      <c r="C217" s="205" t="s">
        <v>271</v>
      </c>
      <c r="D217" s="205" t="s">
        <v>145</v>
      </c>
      <c r="E217" s="206" t="s">
        <v>440</v>
      </c>
      <c r="F217" s="207" t="s">
        <v>441</v>
      </c>
      <c r="G217" s="208" t="s">
        <v>315</v>
      </c>
      <c r="H217" s="209">
        <v>3460</v>
      </c>
      <c r="I217" s="210"/>
      <c r="J217" s="211">
        <f>ROUND(I217*H217,2)</f>
        <v>0</v>
      </c>
      <c r="K217" s="207" t="s">
        <v>149</v>
      </c>
      <c r="L217" s="45"/>
      <c r="M217" s="212" t="s">
        <v>19</v>
      </c>
      <c r="N217" s="213" t="s">
        <v>44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150</v>
      </c>
      <c r="AT217" s="216" t="s">
        <v>145</v>
      </c>
      <c r="AU217" s="216" t="s">
        <v>83</v>
      </c>
      <c r="AY217" s="18" t="s">
        <v>143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81</v>
      </c>
      <c r="BK217" s="217">
        <f>ROUND(I217*H217,2)</f>
        <v>0</v>
      </c>
      <c r="BL217" s="18" t="s">
        <v>150</v>
      </c>
      <c r="BM217" s="216" t="s">
        <v>1486</v>
      </c>
    </row>
    <row r="218" s="2" customFormat="1">
      <c r="A218" s="39"/>
      <c r="B218" s="40"/>
      <c r="C218" s="41"/>
      <c r="D218" s="218" t="s">
        <v>152</v>
      </c>
      <c r="E218" s="41"/>
      <c r="F218" s="219" t="s">
        <v>443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152</v>
      </c>
      <c r="AU218" s="18" t="s">
        <v>83</v>
      </c>
    </row>
    <row r="219" s="2" customFormat="1">
      <c r="A219" s="39"/>
      <c r="B219" s="40"/>
      <c r="C219" s="41"/>
      <c r="D219" s="223" t="s">
        <v>154</v>
      </c>
      <c r="E219" s="41"/>
      <c r="F219" s="224" t="s">
        <v>444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154</v>
      </c>
      <c r="AU219" s="18" t="s">
        <v>83</v>
      </c>
    </row>
    <row r="220" s="13" customFormat="1">
      <c r="A220" s="13"/>
      <c r="B220" s="225"/>
      <c r="C220" s="226"/>
      <c r="D220" s="218" t="s">
        <v>156</v>
      </c>
      <c r="E220" s="227" t="s">
        <v>19</v>
      </c>
      <c r="F220" s="228" t="s">
        <v>1435</v>
      </c>
      <c r="G220" s="226"/>
      <c r="H220" s="227" t="s">
        <v>19</v>
      </c>
      <c r="I220" s="229"/>
      <c r="J220" s="226"/>
      <c r="K220" s="226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156</v>
      </c>
      <c r="AU220" s="234" t="s">
        <v>83</v>
      </c>
      <c r="AV220" s="13" t="s">
        <v>81</v>
      </c>
      <c r="AW220" s="13" t="s">
        <v>35</v>
      </c>
      <c r="AX220" s="13" t="s">
        <v>73</v>
      </c>
      <c r="AY220" s="234" t="s">
        <v>143</v>
      </c>
    </row>
    <row r="221" s="13" customFormat="1">
      <c r="A221" s="13"/>
      <c r="B221" s="225"/>
      <c r="C221" s="226"/>
      <c r="D221" s="218" t="s">
        <v>156</v>
      </c>
      <c r="E221" s="227" t="s">
        <v>19</v>
      </c>
      <c r="F221" s="228" t="s">
        <v>430</v>
      </c>
      <c r="G221" s="226"/>
      <c r="H221" s="227" t="s">
        <v>19</v>
      </c>
      <c r="I221" s="229"/>
      <c r="J221" s="226"/>
      <c r="K221" s="226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156</v>
      </c>
      <c r="AU221" s="234" t="s">
        <v>83</v>
      </c>
      <c r="AV221" s="13" t="s">
        <v>81</v>
      </c>
      <c r="AW221" s="13" t="s">
        <v>35</v>
      </c>
      <c r="AX221" s="13" t="s">
        <v>73</v>
      </c>
      <c r="AY221" s="234" t="s">
        <v>143</v>
      </c>
    </row>
    <row r="222" s="13" customFormat="1">
      <c r="A222" s="13"/>
      <c r="B222" s="225"/>
      <c r="C222" s="226"/>
      <c r="D222" s="218" t="s">
        <v>156</v>
      </c>
      <c r="E222" s="227" t="s">
        <v>19</v>
      </c>
      <c r="F222" s="228" t="s">
        <v>1482</v>
      </c>
      <c r="G222" s="226"/>
      <c r="H222" s="227" t="s">
        <v>19</v>
      </c>
      <c r="I222" s="229"/>
      <c r="J222" s="226"/>
      <c r="K222" s="226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156</v>
      </c>
      <c r="AU222" s="234" t="s">
        <v>83</v>
      </c>
      <c r="AV222" s="13" t="s">
        <v>81</v>
      </c>
      <c r="AW222" s="13" t="s">
        <v>35</v>
      </c>
      <c r="AX222" s="13" t="s">
        <v>73</v>
      </c>
      <c r="AY222" s="234" t="s">
        <v>143</v>
      </c>
    </row>
    <row r="223" s="14" customFormat="1">
      <c r="A223" s="14"/>
      <c r="B223" s="235"/>
      <c r="C223" s="236"/>
      <c r="D223" s="218" t="s">
        <v>156</v>
      </c>
      <c r="E223" s="237" t="s">
        <v>19</v>
      </c>
      <c r="F223" s="238" t="s">
        <v>1487</v>
      </c>
      <c r="G223" s="236"/>
      <c r="H223" s="239">
        <v>214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156</v>
      </c>
      <c r="AU223" s="245" t="s">
        <v>83</v>
      </c>
      <c r="AV223" s="14" t="s">
        <v>83</v>
      </c>
      <c r="AW223" s="14" t="s">
        <v>35</v>
      </c>
      <c r="AX223" s="14" t="s">
        <v>73</v>
      </c>
      <c r="AY223" s="245" t="s">
        <v>143</v>
      </c>
    </row>
    <row r="224" s="13" customFormat="1">
      <c r="A224" s="13"/>
      <c r="B224" s="225"/>
      <c r="C224" s="226"/>
      <c r="D224" s="218" t="s">
        <v>156</v>
      </c>
      <c r="E224" s="227" t="s">
        <v>19</v>
      </c>
      <c r="F224" s="228" t="s">
        <v>435</v>
      </c>
      <c r="G224" s="226"/>
      <c r="H224" s="227" t="s">
        <v>19</v>
      </c>
      <c r="I224" s="229"/>
      <c r="J224" s="226"/>
      <c r="K224" s="226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156</v>
      </c>
      <c r="AU224" s="234" t="s">
        <v>83</v>
      </c>
      <c r="AV224" s="13" t="s">
        <v>81</v>
      </c>
      <c r="AW224" s="13" t="s">
        <v>35</v>
      </c>
      <c r="AX224" s="13" t="s">
        <v>73</v>
      </c>
      <c r="AY224" s="234" t="s">
        <v>143</v>
      </c>
    </row>
    <row r="225" s="14" customFormat="1">
      <c r="A225" s="14"/>
      <c r="B225" s="235"/>
      <c r="C225" s="236"/>
      <c r="D225" s="218" t="s">
        <v>156</v>
      </c>
      <c r="E225" s="237" t="s">
        <v>19</v>
      </c>
      <c r="F225" s="238" t="s">
        <v>1488</v>
      </c>
      <c r="G225" s="236"/>
      <c r="H225" s="239">
        <v>2421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156</v>
      </c>
      <c r="AU225" s="245" t="s">
        <v>83</v>
      </c>
      <c r="AV225" s="14" t="s">
        <v>83</v>
      </c>
      <c r="AW225" s="14" t="s">
        <v>35</v>
      </c>
      <c r="AX225" s="14" t="s">
        <v>73</v>
      </c>
      <c r="AY225" s="245" t="s">
        <v>143</v>
      </c>
    </row>
    <row r="226" s="13" customFormat="1">
      <c r="A226" s="13"/>
      <c r="B226" s="225"/>
      <c r="C226" s="226"/>
      <c r="D226" s="218" t="s">
        <v>156</v>
      </c>
      <c r="E226" s="227" t="s">
        <v>19</v>
      </c>
      <c r="F226" s="228" t="s">
        <v>437</v>
      </c>
      <c r="G226" s="226"/>
      <c r="H226" s="227" t="s">
        <v>19</v>
      </c>
      <c r="I226" s="229"/>
      <c r="J226" s="226"/>
      <c r="K226" s="226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156</v>
      </c>
      <c r="AU226" s="234" t="s">
        <v>83</v>
      </c>
      <c r="AV226" s="13" t="s">
        <v>81</v>
      </c>
      <c r="AW226" s="13" t="s">
        <v>35</v>
      </c>
      <c r="AX226" s="13" t="s">
        <v>73</v>
      </c>
      <c r="AY226" s="234" t="s">
        <v>143</v>
      </c>
    </row>
    <row r="227" s="14" customFormat="1">
      <c r="A227" s="14"/>
      <c r="B227" s="235"/>
      <c r="C227" s="236"/>
      <c r="D227" s="218" t="s">
        <v>156</v>
      </c>
      <c r="E227" s="237" t="s">
        <v>19</v>
      </c>
      <c r="F227" s="238" t="s">
        <v>1489</v>
      </c>
      <c r="G227" s="236"/>
      <c r="H227" s="239">
        <v>825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156</v>
      </c>
      <c r="AU227" s="245" t="s">
        <v>83</v>
      </c>
      <c r="AV227" s="14" t="s">
        <v>83</v>
      </c>
      <c r="AW227" s="14" t="s">
        <v>35</v>
      </c>
      <c r="AX227" s="14" t="s">
        <v>73</v>
      </c>
      <c r="AY227" s="245" t="s">
        <v>143</v>
      </c>
    </row>
    <row r="228" s="15" customFormat="1">
      <c r="A228" s="15"/>
      <c r="B228" s="246"/>
      <c r="C228" s="247"/>
      <c r="D228" s="218" t="s">
        <v>156</v>
      </c>
      <c r="E228" s="248" t="s">
        <v>19</v>
      </c>
      <c r="F228" s="249" t="s">
        <v>174</v>
      </c>
      <c r="G228" s="247"/>
      <c r="H228" s="250">
        <v>3460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6" t="s">
        <v>156</v>
      </c>
      <c r="AU228" s="256" t="s">
        <v>83</v>
      </c>
      <c r="AV228" s="15" t="s">
        <v>150</v>
      </c>
      <c r="AW228" s="15" t="s">
        <v>35</v>
      </c>
      <c r="AX228" s="15" t="s">
        <v>81</v>
      </c>
      <c r="AY228" s="256" t="s">
        <v>143</v>
      </c>
    </row>
    <row r="229" s="2" customFormat="1" ht="16.5" customHeight="1">
      <c r="A229" s="39"/>
      <c r="B229" s="40"/>
      <c r="C229" s="205" t="s">
        <v>277</v>
      </c>
      <c r="D229" s="205" t="s">
        <v>145</v>
      </c>
      <c r="E229" s="206" t="s">
        <v>450</v>
      </c>
      <c r="F229" s="207" t="s">
        <v>451</v>
      </c>
      <c r="G229" s="208" t="s">
        <v>315</v>
      </c>
      <c r="H229" s="209">
        <v>65.5</v>
      </c>
      <c r="I229" s="210"/>
      <c r="J229" s="211">
        <f>ROUND(I229*H229,2)</f>
        <v>0</v>
      </c>
      <c r="K229" s="207" t="s">
        <v>149</v>
      </c>
      <c r="L229" s="45"/>
      <c r="M229" s="212" t="s">
        <v>19</v>
      </c>
      <c r="N229" s="213" t="s">
        <v>44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150</v>
      </c>
      <c r="AT229" s="216" t="s">
        <v>145</v>
      </c>
      <c r="AU229" s="216" t="s">
        <v>83</v>
      </c>
      <c r="AY229" s="18" t="s">
        <v>143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81</v>
      </c>
      <c r="BK229" s="217">
        <f>ROUND(I229*H229,2)</f>
        <v>0</v>
      </c>
      <c r="BL229" s="18" t="s">
        <v>150</v>
      </c>
      <c r="BM229" s="216" t="s">
        <v>1490</v>
      </c>
    </row>
    <row r="230" s="2" customFormat="1">
      <c r="A230" s="39"/>
      <c r="B230" s="40"/>
      <c r="C230" s="41"/>
      <c r="D230" s="218" t="s">
        <v>152</v>
      </c>
      <c r="E230" s="41"/>
      <c r="F230" s="219" t="s">
        <v>453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152</v>
      </c>
      <c r="AU230" s="18" t="s">
        <v>83</v>
      </c>
    </row>
    <row r="231" s="2" customFormat="1">
      <c r="A231" s="39"/>
      <c r="B231" s="40"/>
      <c r="C231" s="41"/>
      <c r="D231" s="223" t="s">
        <v>154</v>
      </c>
      <c r="E231" s="41"/>
      <c r="F231" s="224" t="s">
        <v>454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154</v>
      </c>
      <c r="AU231" s="18" t="s">
        <v>83</v>
      </c>
    </row>
    <row r="232" s="13" customFormat="1">
      <c r="A232" s="13"/>
      <c r="B232" s="225"/>
      <c r="C232" s="226"/>
      <c r="D232" s="218" t="s">
        <v>156</v>
      </c>
      <c r="E232" s="227" t="s">
        <v>19</v>
      </c>
      <c r="F232" s="228" t="s">
        <v>1435</v>
      </c>
      <c r="G232" s="226"/>
      <c r="H232" s="227" t="s">
        <v>19</v>
      </c>
      <c r="I232" s="229"/>
      <c r="J232" s="226"/>
      <c r="K232" s="226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156</v>
      </c>
      <c r="AU232" s="234" t="s">
        <v>83</v>
      </c>
      <c r="AV232" s="13" t="s">
        <v>81</v>
      </c>
      <c r="AW232" s="13" t="s">
        <v>35</v>
      </c>
      <c r="AX232" s="13" t="s">
        <v>73</v>
      </c>
      <c r="AY232" s="234" t="s">
        <v>143</v>
      </c>
    </row>
    <row r="233" s="13" customFormat="1">
      <c r="A233" s="13"/>
      <c r="B233" s="225"/>
      <c r="C233" s="226"/>
      <c r="D233" s="218" t="s">
        <v>156</v>
      </c>
      <c r="E233" s="227" t="s">
        <v>19</v>
      </c>
      <c r="F233" s="228" t="s">
        <v>455</v>
      </c>
      <c r="G233" s="226"/>
      <c r="H233" s="227" t="s">
        <v>19</v>
      </c>
      <c r="I233" s="229"/>
      <c r="J233" s="226"/>
      <c r="K233" s="226"/>
      <c r="L233" s="230"/>
      <c r="M233" s="231"/>
      <c r="N233" s="232"/>
      <c r="O233" s="232"/>
      <c r="P233" s="232"/>
      <c r="Q233" s="232"/>
      <c r="R233" s="232"/>
      <c r="S233" s="232"/>
      <c r="T233" s="23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4" t="s">
        <v>156</v>
      </c>
      <c r="AU233" s="234" t="s">
        <v>83</v>
      </c>
      <c r="AV233" s="13" t="s">
        <v>81</v>
      </c>
      <c r="AW233" s="13" t="s">
        <v>35</v>
      </c>
      <c r="AX233" s="13" t="s">
        <v>73</v>
      </c>
      <c r="AY233" s="234" t="s">
        <v>143</v>
      </c>
    </row>
    <row r="234" s="14" customFormat="1">
      <c r="A234" s="14"/>
      <c r="B234" s="235"/>
      <c r="C234" s="236"/>
      <c r="D234" s="218" t="s">
        <v>156</v>
      </c>
      <c r="E234" s="237" t="s">
        <v>19</v>
      </c>
      <c r="F234" s="238" t="s">
        <v>1491</v>
      </c>
      <c r="G234" s="236"/>
      <c r="H234" s="239">
        <v>25.5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5" t="s">
        <v>156</v>
      </c>
      <c r="AU234" s="245" t="s">
        <v>83</v>
      </c>
      <c r="AV234" s="14" t="s">
        <v>83</v>
      </c>
      <c r="AW234" s="14" t="s">
        <v>35</v>
      </c>
      <c r="AX234" s="14" t="s">
        <v>73</v>
      </c>
      <c r="AY234" s="245" t="s">
        <v>143</v>
      </c>
    </row>
    <row r="235" s="13" customFormat="1">
      <c r="A235" s="13"/>
      <c r="B235" s="225"/>
      <c r="C235" s="226"/>
      <c r="D235" s="218" t="s">
        <v>156</v>
      </c>
      <c r="E235" s="227" t="s">
        <v>19</v>
      </c>
      <c r="F235" s="228" t="s">
        <v>1492</v>
      </c>
      <c r="G235" s="226"/>
      <c r="H235" s="227" t="s">
        <v>19</v>
      </c>
      <c r="I235" s="229"/>
      <c r="J235" s="226"/>
      <c r="K235" s="226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156</v>
      </c>
      <c r="AU235" s="234" t="s">
        <v>83</v>
      </c>
      <c r="AV235" s="13" t="s">
        <v>81</v>
      </c>
      <c r="AW235" s="13" t="s">
        <v>35</v>
      </c>
      <c r="AX235" s="13" t="s">
        <v>73</v>
      </c>
      <c r="AY235" s="234" t="s">
        <v>143</v>
      </c>
    </row>
    <row r="236" s="14" customFormat="1">
      <c r="A236" s="14"/>
      <c r="B236" s="235"/>
      <c r="C236" s="236"/>
      <c r="D236" s="218" t="s">
        <v>156</v>
      </c>
      <c r="E236" s="237" t="s">
        <v>19</v>
      </c>
      <c r="F236" s="238" t="s">
        <v>1479</v>
      </c>
      <c r="G236" s="236"/>
      <c r="H236" s="239">
        <v>40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5" t="s">
        <v>156</v>
      </c>
      <c r="AU236" s="245" t="s">
        <v>83</v>
      </c>
      <c r="AV236" s="14" t="s">
        <v>83</v>
      </c>
      <c r="AW236" s="14" t="s">
        <v>35</v>
      </c>
      <c r="AX236" s="14" t="s">
        <v>73</v>
      </c>
      <c r="AY236" s="245" t="s">
        <v>143</v>
      </c>
    </row>
    <row r="237" s="13" customFormat="1">
      <c r="A237" s="13"/>
      <c r="B237" s="225"/>
      <c r="C237" s="226"/>
      <c r="D237" s="218" t="s">
        <v>156</v>
      </c>
      <c r="E237" s="227" t="s">
        <v>19</v>
      </c>
      <c r="F237" s="228" t="s">
        <v>457</v>
      </c>
      <c r="G237" s="226"/>
      <c r="H237" s="227" t="s">
        <v>19</v>
      </c>
      <c r="I237" s="229"/>
      <c r="J237" s="226"/>
      <c r="K237" s="226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156</v>
      </c>
      <c r="AU237" s="234" t="s">
        <v>83</v>
      </c>
      <c r="AV237" s="13" t="s">
        <v>81</v>
      </c>
      <c r="AW237" s="13" t="s">
        <v>35</v>
      </c>
      <c r="AX237" s="13" t="s">
        <v>73</v>
      </c>
      <c r="AY237" s="234" t="s">
        <v>143</v>
      </c>
    </row>
    <row r="238" s="15" customFormat="1">
      <c r="A238" s="15"/>
      <c r="B238" s="246"/>
      <c r="C238" s="247"/>
      <c r="D238" s="218" t="s">
        <v>156</v>
      </c>
      <c r="E238" s="248" t="s">
        <v>19</v>
      </c>
      <c r="F238" s="249" t="s">
        <v>174</v>
      </c>
      <c r="G238" s="247"/>
      <c r="H238" s="250">
        <v>65.5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6" t="s">
        <v>156</v>
      </c>
      <c r="AU238" s="256" t="s">
        <v>83</v>
      </c>
      <c r="AV238" s="15" t="s">
        <v>150</v>
      </c>
      <c r="AW238" s="15" t="s">
        <v>35</v>
      </c>
      <c r="AX238" s="15" t="s">
        <v>81</v>
      </c>
      <c r="AY238" s="256" t="s">
        <v>143</v>
      </c>
    </row>
    <row r="239" s="2" customFormat="1" ht="16.5" customHeight="1">
      <c r="A239" s="39"/>
      <c r="B239" s="40"/>
      <c r="C239" s="205" t="s">
        <v>283</v>
      </c>
      <c r="D239" s="205" t="s">
        <v>145</v>
      </c>
      <c r="E239" s="206" t="s">
        <v>459</v>
      </c>
      <c r="F239" s="207" t="s">
        <v>460</v>
      </c>
      <c r="G239" s="208" t="s">
        <v>315</v>
      </c>
      <c r="H239" s="209">
        <v>5.7599999999999998</v>
      </c>
      <c r="I239" s="210"/>
      <c r="J239" s="211">
        <f>ROUND(I239*H239,2)</f>
        <v>0</v>
      </c>
      <c r="K239" s="207" t="s">
        <v>149</v>
      </c>
      <c r="L239" s="45"/>
      <c r="M239" s="212" t="s">
        <v>19</v>
      </c>
      <c r="N239" s="213" t="s">
        <v>44</v>
      </c>
      <c r="O239" s="85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150</v>
      </c>
      <c r="AT239" s="216" t="s">
        <v>145</v>
      </c>
      <c r="AU239" s="216" t="s">
        <v>83</v>
      </c>
      <c r="AY239" s="18" t="s">
        <v>143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81</v>
      </c>
      <c r="BK239" s="217">
        <f>ROUND(I239*H239,2)</f>
        <v>0</v>
      </c>
      <c r="BL239" s="18" t="s">
        <v>150</v>
      </c>
      <c r="BM239" s="216" t="s">
        <v>1493</v>
      </c>
    </row>
    <row r="240" s="2" customFormat="1">
      <c r="A240" s="39"/>
      <c r="B240" s="40"/>
      <c r="C240" s="41"/>
      <c r="D240" s="218" t="s">
        <v>152</v>
      </c>
      <c r="E240" s="41"/>
      <c r="F240" s="219" t="s">
        <v>462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152</v>
      </c>
      <c r="AU240" s="18" t="s">
        <v>83</v>
      </c>
    </row>
    <row r="241" s="2" customFormat="1">
      <c r="A241" s="39"/>
      <c r="B241" s="40"/>
      <c r="C241" s="41"/>
      <c r="D241" s="223" t="s">
        <v>154</v>
      </c>
      <c r="E241" s="41"/>
      <c r="F241" s="224" t="s">
        <v>463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154</v>
      </c>
      <c r="AU241" s="18" t="s">
        <v>83</v>
      </c>
    </row>
    <row r="242" s="13" customFormat="1">
      <c r="A242" s="13"/>
      <c r="B242" s="225"/>
      <c r="C242" s="226"/>
      <c r="D242" s="218" t="s">
        <v>156</v>
      </c>
      <c r="E242" s="227" t="s">
        <v>19</v>
      </c>
      <c r="F242" s="228" t="s">
        <v>1435</v>
      </c>
      <c r="G242" s="226"/>
      <c r="H242" s="227" t="s">
        <v>19</v>
      </c>
      <c r="I242" s="229"/>
      <c r="J242" s="226"/>
      <c r="K242" s="226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156</v>
      </c>
      <c r="AU242" s="234" t="s">
        <v>83</v>
      </c>
      <c r="AV242" s="13" t="s">
        <v>81</v>
      </c>
      <c r="AW242" s="13" t="s">
        <v>35</v>
      </c>
      <c r="AX242" s="13" t="s">
        <v>73</v>
      </c>
      <c r="AY242" s="234" t="s">
        <v>143</v>
      </c>
    </row>
    <row r="243" s="13" customFormat="1">
      <c r="A243" s="13"/>
      <c r="B243" s="225"/>
      <c r="C243" s="226"/>
      <c r="D243" s="218" t="s">
        <v>156</v>
      </c>
      <c r="E243" s="227" t="s">
        <v>19</v>
      </c>
      <c r="F243" s="228" t="s">
        <v>464</v>
      </c>
      <c r="G243" s="226"/>
      <c r="H243" s="227" t="s">
        <v>19</v>
      </c>
      <c r="I243" s="229"/>
      <c r="J243" s="226"/>
      <c r="K243" s="226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156</v>
      </c>
      <c r="AU243" s="234" t="s">
        <v>83</v>
      </c>
      <c r="AV243" s="13" t="s">
        <v>81</v>
      </c>
      <c r="AW243" s="13" t="s">
        <v>35</v>
      </c>
      <c r="AX243" s="13" t="s">
        <v>73</v>
      </c>
      <c r="AY243" s="234" t="s">
        <v>143</v>
      </c>
    </row>
    <row r="244" s="13" customFormat="1">
      <c r="A244" s="13"/>
      <c r="B244" s="225"/>
      <c r="C244" s="226"/>
      <c r="D244" s="218" t="s">
        <v>156</v>
      </c>
      <c r="E244" s="227" t="s">
        <v>19</v>
      </c>
      <c r="F244" s="228" t="s">
        <v>1494</v>
      </c>
      <c r="G244" s="226"/>
      <c r="H244" s="227" t="s">
        <v>19</v>
      </c>
      <c r="I244" s="229"/>
      <c r="J244" s="226"/>
      <c r="K244" s="226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156</v>
      </c>
      <c r="AU244" s="234" t="s">
        <v>83</v>
      </c>
      <c r="AV244" s="13" t="s">
        <v>81</v>
      </c>
      <c r="AW244" s="13" t="s">
        <v>35</v>
      </c>
      <c r="AX244" s="13" t="s">
        <v>73</v>
      </c>
      <c r="AY244" s="234" t="s">
        <v>143</v>
      </c>
    </row>
    <row r="245" s="14" customFormat="1">
      <c r="A245" s="14"/>
      <c r="B245" s="235"/>
      <c r="C245" s="236"/>
      <c r="D245" s="218" t="s">
        <v>156</v>
      </c>
      <c r="E245" s="237" t="s">
        <v>19</v>
      </c>
      <c r="F245" s="238" t="s">
        <v>1495</v>
      </c>
      <c r="G245" s="236"/>
      <c r="H245" s="239">
        <v>5.7599999999999998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156</v>
      </c>
      <c r="AU245" s="245" t="s">
        <v>83</v>
      </c>
      <c r="AV245" s="14" t="s">
        <v>83</v>
      </c>
      <c r="AW245" s="14" t="s">
        <v>35</v>
      </c>
      <c r="AX245" s="14" t="s">
        <v>81</v>
      </c>
      <c r="AY245" s="245" t="s">
        <v>143</v>
      </c>
    </row>
    <row r="246" s="2" customFormat="1" ht="16.5" customHeight="1">
      <c r="A246" s="39"/>
      <c r="B246" s="40"/>
      <c r="C246" s="257" t="s">
        <v>7</v>
      </c>
      <c r="D246" s="257" t="s">
        <v>468</v>
      </c>
      <c r="E246" s="258" t="s">
        <v>469</v>
      </c>
      <c r="F246" s="259" t="s">
        <v>470</v>
      </c>
      <c r="G246" s="260" t="s">
        <v>471</v>
      </c>
      <c r="H246" s="261">
        <v>10.656000000000001</v>
      </c>
      <c r="I246" s="262"/>
      <c r="J246" s="263">
        <f>ROUND(I246*H246,2)</f>
        <v>0</v>
      </c>
      <c r="K246" s="259" t="s">
        <v>149</v>
      </c>
      <c r="L246" s="264"/>
      <c r="M246" s="265" t="s">
        <v>19</v>
      </c>
      <c r="N246" s="266" t="s">
        <v>44</v>
      </c>
      <c r="O246" s="85"/>
      <c r="P246" s="214">
        <f>O246*H246</f>
        <v>0</v>
      </c>
      <c r="Q246" s="214">
        <v>1</v>
      </c>
      <c r="R246" s="214">
        <f>Q246*H246</f>
        <v>10.656000000000001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210</v>
      </c>
      <c r="AT246" s="216" t="s">
        <v>468</v>
      </c>
      <c r="AU246" s="216" t="s">
        <v>83</v>
      </c>
      <c r="AY246" s="18" t="s">
        <v>143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81</v>
      </c>
      <c r="BK246" s="217">
        <f>ROUND(I246*H246,2)</f>
        <v>0</v>
      </c>
      <c r="BL246" s="18" t="s">
        <v>150</v>
      </c>
      <c r="BM246" s="216" t="s">
        <v>1496</v>
      </c>
    </row>
    <row r="247" s="2" customFormat="1">
      <c r="A247" s="39"/>
      <c r="B247" s="40"/>
      <c r="C247" s="41"/>
      <c r="D247" s="218" t="s">
        <v>152</v>
      </c>
      <c r="E247" s="41"/>
      <c r="F247" s="219" t="s">
        <v>470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152</v>
      </c>
      <c r="AU247" s="18" t="s">
        <v>83</v>
      </c>
    </row>
    <row r="248" s="13" customFormat="1">
      <c r="A248" s="13"/>
      <c r="B248" s="225"/>
      <c r="C248" s="226"/>
      <c r="D248" s="218" t="s">
        <v>156</v>
      </c>
      <c r="E248" s="227" t="s">
        <v>19</v>
      </c>
      <c r="F248" s="228" t="s">
        <v>1435</v>
      </c>
      <c r="G248" s="226"/>
      <c r="H248" s="227" t="s">
        <v>19</v>
      </c>
      <c r="I248" s="229"/>
      <c r="J248" s="226"/>
      <c r="K248" s="226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156</v>
      </c>
      <c r="AU248" s="234" t="s">
        <v>83</v>
      </c>
      <c r="AV248" s="13" t="s">
        <v>81</v>
      </c>
      <c r="AW248" s="13" t="s">
        <v>35</v>
      </c>
      <c r="AX248" s="13" t="s">
        <v>73</v>
      </c>
      <c r="AY248" s="234" t="s">
        <v>143</v>
      </c>
    </row>
    <row r="249" s="13" customFormat="1">
      <c r="A249" s="13"/>
      <c r="B249" s="225"/>
      <c r="C249" s="226"/>
      <c r="D249" s="218" t="s">
        <v>156</v>
      </c>
      <c r="E249" s="227" t="s">
        <v>19</v>
      </c>
      <c r="F249" s="228" t="s">
        <v>1497</v>
      </c>
      <c r="G249" s="226"/>
      <c r="H249" s="227" t="s">
        <v>19</v>
      </c>
      <c r="I249" s="229"/>
      <c r="J249" s="226"/>
      <c r="K249" s="226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156</v>
      </c>
      <c r="AU249" s="234" t="s">
        <v>83</v>
      </c>
      <c r="AV249" s="13" t="s">
        <v>81</v>
      </c>
      <c r="AW249" s="13" t="s">
        <v>35</v>
      </c>
      <c r="AX249" s="13" t="s">
        <v>73</v>
      </c>
      <c r="AY249" s="234" t="s">
        <v>143</v>
      </c>
    </row>
    <row r="250" s="14" customFormat="1">
      <c r="A250" s="14"/>
      <c r="B250" s="235"/>
      <c r="C250" s="236"/>
      <c r="D250" s="218" t="s">
        <v>156</v>
      </c>
      <c r="E250" s="237" t="s">
        <v>19</v>
      </c>
      <c r="F250" s="238" t="s">
        <v>1498</v>
      </c>
      <c r="G250" s="236"/>
      <c r="H250" s="239">
        <v>10.656000000000001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156</v>
      </c>
      <c r="AU250" s="245" t="s">
        <v>83</v>
      </c>
      <c r="AV250" s="14" t="s">
        <v>83</v>
      </c>
      <c r="AW250" s="14" t="s">
        <v>35</v>
      </c>
      <c r="AX250" s="14" t="s">
        <v>73</v>
      </c>
      <c r="AY250" s="245" t="s">
        <v>143</v>
      </c>
    </row>
    <row r="251" s="15" customFormat="1">
      <c r="A251" s="15"/>
      <c r="B251" s="246"/>
      <c r="C251" s="247"/>
      <c r="D251" s="218" t="s">
        <v>156</v>
      </c>
      <c r="E251" s="248" t="s">
        <v>19</v>
      </c>
      <c r="F251" s="249" t="s">
        <v>174</v>
      </c>
      <c r="G251" s="247"/>
      <c r="H251" s="250">
        <v>10.656000000000001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6" t="s">
        <v>156</v>
      </c>
      <c r="AU251" s="256" t="s">
        <v>83</v>
      </c>
      <c r="AV251" s="15" t="s">
        <v>150</v>
      </c>
      <c r="AW251" s="15" t="s">
        <v>35</v>
      </c>
      <c r="AX251" s="15" t="s">
        <v>81</v>
      </c>
      <c r="AY251" s="256" t="s">
        <v>143</v>
      </c>
    </row>
    <row r="252" s="2" customFormat="1" ht="21.75" customHeight="1">
      <c r="A252" s="39"/>
      <c r="B252" s="40"/>
      <c r="C252" s="205" t="s">
        <v>295</v>
      </c>
      <c r="D252" s="205" t="s">
        <v>145</v>
      </c>
      <c r="E252" s="206" t="s">
        <v>476</v>
      </c>
      <c r="F252" s="207" t="s">
        <v>477</v>
      </c>
      <c r="G252" s="208" t="s">
        <v>315</v>
      </c>
      <c r="H252" s="209">
        <v>7</v>
      </c>
      <c r="I252" s="210"/>
      <c r="J252" s="211">
        <f>ROUND(I252*H252,2)</f>
        <v>0</v>
      </c>
      <c r="K252" s="207" t="s">
        <v>149</v>
      </c>
      <c r="L252" s="45"/>
      <c r="M252" s="212" t="s">
        <v>19</v>
      </c>
      <c r="N252" s="213" t="s">
        <v>44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150</v>
      </c>
      <c r="AT252" s="216" t="s">
        <v>145</v>
      </c>
      <c r="AU252" s="216" t="s">
        <v>83</v>
      </c>
      <c r="AY252" s="18" t="s">
        <v>143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81</v>
      </c>
      <c r="BK252" s="217">
        <f>ROUND(I252*H252,2)</f>
        <v>0</v>
      </c>
      <c r="BL252" s="18" t="s">
        <v>150</v>
      </c>
      <c r="BM252" s="216" t="s">
        <v>1499</v>
      </c>
    </row>
    <row r="253" s="2" customFormat="1">
      <c r="A253" s="39"/>
      <c r="B253" s="40"/>
      <c r="C253" s="41"/>
      <c r="D253" s="218" t="s">
        <v>152</v>
      </c>
      <c r="E253" s="41"/>
      <c r="F253" s="219" t="s">
        <v>479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152</v>
      </c>
      <c r="AU253" s="18" t="s">
        <v>83</v>
      </c>
    </row>
    <row r="254" s="2" customFormat="1">
      <c r="A254" s="39"/>
      <c r="B254" s="40"/>
      <c r="C254" s="41"/>
      <c r="D254" s="223" t="s">
        <v>154</v>
      </c>
      <c r="E254" s="41"/>
      <c r="F254" s="224" t="s">
        <v>480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154</v>
      </c>
      <c r="AU254" s="18" t="s">
        <v>83</v>
      </c>
    </row>
    <row r="255" s="13" customFormat="1">
      <c r="A255" s="13"/>
      <c r="B255" s="225"/>
      <c r="C255" s="226"/>
      <c r="D255" s="218" t="s">
        <v>156</v>
      </c>
      <c r="E255" s="227" t="s">
        <v>19</v>
      </c>
      <c r="F255" s="228" t="s">
        <v>1435</v>
      </c>
      <c r="G255" s="226"/>
      <c r="H255" s="227" t="s">
        <v>19</v>
      </c>
      <c r="I255" s="229"/>
      <c r="J255" s="226"/>
      <c r="K255" s="226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156</v>
      </c>
      <c r="AU255" s="234" t="s">
        <v>83</v>
      </c>
      <c r="AV255" s="13" t="s">
        <v>81</v>
      </c>
      <c r="AW255" s="13" t="s">
        <v>35</v>
      </c>
      <c r="AX255" s="13" t="s">
        <v>73</v>
      </c>
      <c r="AY255" s="234" t="s">
        <v>143</v>
      </c>
    </row>
    <row r="256" s="13" customFormat="1">
      <c r="A256" s="13"/>
      <c r="B256" s="225"/>
      <c r="C256" s="226"/>
      <c r="D256" s="218" t="s">
        <v>156</v>
      </c>
      <c r="E256" s="227" t="s">
        <v>19</v>
      </c>
      <c r="F256" s="228" t="s">
        <v>481</v>
      </c>
      <c r="G256" s="226"/>
      <c r="H256" s="227" t="s">
        <v>19</v>
      </c>
      <c r="I256" s="229"/>
      <c r="J256" s="226"/>
      <c r="K256" s="226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156</v>
      </c>
      <c r="AU256" s="234" t="s">
        <v>83</v>
      </c>
      <c r="AV256" s="13" t="s">
        <v>81</v>
      </c>
      <c r="AW256" s="13" t="s">
        <v>35</v>
      </c>
      <c r="AX256" s="13" t="s">
        <v>73</v>
      </c>
      <c r="AY256" s="234" t="s">
        <v>143</v>
      </c>
    </row>
    <row r="257" s="14" customFormat="1">
      <c r="A257" s="14"/>
      <c r="B257" s="235"/>
      <c r="C257" s="236"/>
      <c r="D257" s="218" t="s">
        <v>156</v>
      </c>
      <c r="E257" s="237" t="s">
        <v>19</v>
      </c>
      <c r="F257" s="238" t="s">
        <v>204</v>
      </c>
      <c r="G257" s="236"/>
      <c r="H257" s="239">
        <v>7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156</v>
      </c>
      <c r="AU257" s="245" t="s">
        <v>83</v>
      </c>
      <c r="AV257" s="14" t="s">
        <v>83</v>
      </c>
      <c r="AW257" s="14" t="s">
        <v>35</v>
      </c>
      <c r="AX257" s="14" t="s">
        <v>81</v>
      </c>
      <c r="AY257" s="245" t="s">
        <v>143</v>
      </c>
    </row>
    <row r="258" s="2" customFormat="1" ht="16.5" customHeight="1">
      <c r="A258" s="39"/>
      <c r="B258" s="40"/>
      <c r="C258" s="205" t="s">
        <v>303</v>
      </c>
      <c r="D258" s="205" t="s">
        <v>145</v>
      </c>
      <c r="E258" s="206" t="s">
        <v>484</v>
      </c>
      <c r="F258" s="207" t="s">
        <v>485</v>
      </c>
      <c r="G258" s="208" t="s">
        <v>471</v>
      </c>
      <c r="H258" s="209">
        <v>622.79999999999995</v>
      </c>
      <c r="I258" s="210"/>
      <c r="J258" s="211">
        <f>ROUND(I258*H258,2)</f>
        <v>0</v>
      </c>
      <c r="K258" s="207" t="s">
        <v>149</v>
      </c>
      <c r="L258" s="45"/>
      <c r="M258" s="212" t="s">
        <v>19</v>
      </c>
      <c r="N258" s="213" t="s">
        <v>44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150</v>
      </c>
      <c r="AT258" s="216" t="s">
        <v>145</v>
      </c>
      <c r="AU258" s="216" t="s">
        <v>83</v>
      </c>
      <c r="AY258" s="18" t="s">
        <v>143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81</v>
      </c>
      <c r="BK258" s="217">
        <f>ROUND(I258*H258,2)</f>
        <v>0</v>
      </c>
      <c r="BL258" s="18" t="s">
        <v>150</v>
      </c>
      <c r="BM258" s="216" t="s">
        <v>1500</v>
      </c>
    </row>
    <row r="259" s="2" customFormat="1">
      <c r="A259" s="39"/>
      <c r="B259" s="40"/>
      <c r="C259" s="41"/>
      <c r="D259" s="218" t="s">
        <v>152</v>
      </c>
      <c r="E259" s="41"/>
      <c r="F259" s="219" t="s">
        <v>487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152</v>
      </c>
      <c r="AU259" s="18" t="s">
        <v>83</v>
      </c>
    </row>
    <row r="260" s="2" customFormat="1">
      <c r="A260" s="39"/>
      <c r="B260" s="40"/>
      <c r="C260" s="41"/>
      <c r="D260" s="223" t="s">
        <v>154</v>
      </c>
      <c r="E260" s="41"/>
      <c r="F260" s="224" t="s">
        <v>488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154</v>
      </c>
      <c r="AU260" s="18" t="s">
        <v>83</v>
      </c>
    </row>
    <row r="261" s="13" customFormat="1">
      <c r="A261" s="13"/>
      <c r="B261" s="225"/>
      <c r="C261" s="226"/>
      <c r="D261" s="218" t="s">
        <v>156</v>
      </c>
      <c r="E261" s="227" t="s">
        <v>19</v>
      </c>
      <c r="F261" s="228" t="s">
        <v>1435</v>
      </c>
      <c r="G261" s="226"/>
      <c r="H261" s="227" t="s">
        <v>19</v>
      </c>
      <c r="I261" s="229"/>
      <c r="J261" s="226"/>
      <c r="K261" s="226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156</v>
      </c>
      <c r="AU261" s="234" t="s">
        <v>83</v>
      </c>
      <c r="AV261" s="13" t="s">
        <v>81</v>
      </c>
      <c r="AW261" s="13" t="s">
        <v>35</v>
      </c>
      <c r="AX261" s="13" t="s">
        <v>73</v>
      </c>
      <c r="AY261" s="234" t="s">
        <v>143</v>
      </c>
    </row>
    <row r="262" s="13" customFormat="1">
      <c r="A262" s="13"/>
      <c r="B262" s="225"/>
      <c r="C262" s="226"/>
      <c r="D262" s="218" t="s">
        <v>156</v>
      </c>
      <c r="E262" s="227" t="s">
        <v>19</v>
      </c>
      <c r="F262" s="228" t="s">
        <v>430</v>
      </c>
      <c r="G262" s="226"/>
      <c r="H262" s="227" t="s">
        <v>19</v>
      </c>
      <c r="I262" s="229"/>
      <c r="J262" s="226"/>
      <c r="K262" s="226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156</v>
      </c>
      <c r="AU262" s="234" t="s">
        <v>83</v>
      </c>
      <c r="AV262" s="13" t="s">
        <v>81</v>
      </c>
      <c r="AW262" s="13" t="s">
        <v>35</v>
      </c>
      <c r="AX262" s="13" t="s">
        <v>73</v>
      </c>
      <c r="AY262" s="234" t="s">
        <v>143</v>
      </c>
    </row>
    <row r="263" s="13" customFormat="1">
      <c r="A263" s="13"/>
      <c r="B263" s="225"/>
      <c r="C263" s="226"/>
      <c r="D263" s="218" t="s">
        <v>156</v>
      </c>
      <c r="E263" s="227" t="s">
        <v>19</v>
      </c>
      <c r="F263" s="228" t="s">
        <v>1482</v>
      </c>
      <c r="G263" s="226"/>
      <c r="H263" s="227" t="s">
        <v>19</v>
      </c>
      <c r="I263" s="229"/>
      <c r="J263" s="226"/>
      <c r="K263" s="226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156</v>
      </c>
      <c r="AU263" s="234" t="s">
        <v>83</v>
      </c>
      <c r="AV263" s="13" t="s">
        <v>81</v>
      </c>
      <c r="AW263" s="13" t="s">
        <v>35</v>
      </c>
      <c r="AX263" s="13" t="s">
        <v>73</v>
      </c>
      <c r="AY263" s="234" t="s">
        <v>143</v>
      </c>
    </row>
    <row r="264" s="14" customFormat="1">
      <c r="A264" s="14"/>
      <c r="B264" s="235"/>
      <c r="C264" s="236"/>
      <c r="D264" s="218" t="s">
        <v>156</v>
      </c>
      <c r="E264" s="237" t="s">
        <v>19</v>
      </c>
      <c r="F264" s="238" t="s">
        <v>1501</v>
      </c>
      <c r="G264" s="236"/>
      <c r="H264" s="239">
        <v>38.520000000000003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156</v>
      </c>
      <c r="AU264" s="245" t="s">
        <v>83</v>
      </c>
      <c r="AV264" s="14" t="s">
        <v>83</v>
      </c>
      <c r="AW264" s="14" t="s">
        <v>35</v>
      </c>
      <c r="AX264" s="14" t="s">
        <v>73</v>
      </c>
      <c r="AY264" s="245" t="s">
        <v>143</v>
      </c>
    </row>
    <row r="265" s="13" customFormat="1">
      <c r="A265" s="13"/>
      <c r="B265" s="225"/>
      <c r="C265" s="226"/>
      <c r="D265" s="218" t="s">
        <v>156</v>
      </c>
      <c r="E265" s="227" t="s">
        <v>19</v>
      </c>
      <c r="F265" s="228" t="s">
        <v>435</v>
      </c>
      <c r="G265" s="226"/>
      <c r="H265" s="227" t="s">
        <v>19</v>
      </c>
      <c r="I265" s="229"/>
      <c r="J265" s="226"/>
      <c r="K265" s="226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156</v>
      </c>
      <c r="AU265" s="234" t="s">
        <v>83</v>
      </c>
      <c r="AV265" s="13" t="s">
        <v>81</v>
      </c>
      <c r="AW265" s="13" t="s">
        <v>35</v>
      </c>
      <c r="AX265" s="13" t="s">
        <v>73</v>
      </c>
      <c r="AY265" s="234" t="s">
        <v>143</v>
      </c>
    </row>
    <row r="266" s="14" customFormat="1">
      <c r="A266" s="14"/>
      <c r="B266" s="235"/>
      <c r="C266" s="236"/>
      <c r="D266" s="218" t="s">
        <v>156</v>
      </c>
      <c r="E266" s="237" t="s">
        <v>19</v>
      </c>
      <c r="F266" s="238" t="s">
        <v>1502</v>
      </c>
      <c r="G266" s="236"/>
      <c r="H266" s="239">
        <v>435.77999999999997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156</v>
      </c>
      <c r="AU266" s="245" t="s">
        <v>83</v>
      </c>
      <c r="AV266" s="14" t="s">
        <v>83</v>
      </c>
      <c r="AW266" s="14" t="s">
        <v>35</v>
      </c>
      <c r="AX266" s="14" t="s">
        <v>73</v>
      </c>
      <c r="AY266" s="245" t="s">
        <v>143</v>
      </c>
    </row>
    <row r="267" s="13" customFormat="1">
      <c r="A267" s="13"/>
      <c r="B267" s="225"/>
      <c r="C267" s="226"/>
      <c r="D267" s="218" t="s">
        <v>156</v>
      </c>
      <c r="E267" s="227" t="s">
        <v>19</v>
      </c>
      <c r="F267" s="228" t="s">
        <v>437</v>
      </c>
      <c r="G267" s="226"/>
      <c r="H267" s="227" t="s">
        <v>19</v>
      </c>
      <c r="I267" s="229"/>
      <c r="J267" s="226"/>
      <c r="K267" s="226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156</v>
      </c>
      <c r="AU267" s="234" t="s">
        <v>83</v>
      </c>
      <c r="AV267" s="13" t="s">
        <v>81</v>
      </c>
      <c r="AW267" s="13" t="s">
        <v>35</v>
      </c>
      <c r="AX267" s="13" t="s">
        <v>73</v>
      </c>
      <c r="AY267" s="234" t="s">
        <v>143</v>
      </c>
    </row>
    <row r="268" s="14" customFormat="1">
      <c r="A268" s="14"/>
      <c r="B268" s="235"/>
      <c r="C268" s="236"/>
      <c r="D268" s="218" t="s">
        <v>156</v>
      </c>
      <c r="E268" s="237" t="s">
        <v>19</v>
      </c>
      <c r="F268" s="238" t="s">
        <v>1503</v>
      </c>
      <c r="G268" s="236"/>
      <c r="H268" s="239">
        <v>148.5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5" t="s">
        <v>156</v>
      </c>
      <c r="AU268" s="245" t="s">
        <v>83</v>
      </c>
      <c r="AV268" s="14" t="s">
        <v>83</v>
      </c>
      <c r="AW268" s="14" t="s">
        <v>35</v>
      </c>
      <c r="AX268" s="14" t="s">
        <v>73</v>
      </c>
      <c r="AY268" s="245" t="s">
        <v>143</v>
      </c>
    </row>
    <row r="269" s="15" customFormat="1">
      <c r="A269" s="15"/>
      <c r="B269" s="246"/>
      <c r="C269" s="247"/>
      <c r="D269" s="218" t="s">
        <v>156</v>
      </c>
      <c r="E269" s="248" t="s">
        <v>19</v>
      </c>
      <c r="F269" s="249" t="s">
        <v>174</v>
      </c>
      <c r="G269" s="247"/>
      <c r="H269" s="250">
        <v>622.79999999999995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6" t="s">
        <v>156</v>
      </c>
      <c r="AU269" s="256" t="s">
        <v>83</v>
      </c>
      <c r="AV269" s="15" t="s">
        <v>150</v>
      </c>
      <c r="AW269" s="15" t="s">
        <v>35</v>
      </c>
      <c r="AX269" s="15" t="s">
        <v>81</v>
      </c>
      <c r="AY269" s="256" t="s">
        <v>143</v>
      </c>
    </row>
    <row r="270" s="2" customFormat="1" ht="16.5" customHeight="1">
      <c r="A270" s="39"/>
      <c r="B270" s="40"/>
      <c r="C270" s="205" t="s">
        <v>312</v>
      </c>
      <c r="D270" s="205" t="s">
        <v>145</v>
      </c>
      <c r="E270" s="206" t="s">
        <v>494</v>
      </c>
      <c r="F270" s="207" t="s">
        <v>495</v>
      </c>
      <c r="G270" s="208" t="s">
        <v>315</v>
      </c>
      <c r="H270" s="209">
        <v>25.5</v>
      </c>
      <c r="I270" s="210"/>
      <c r="J270" s="211">
        <f>ROUND(I270*H270,2)</f>
        <v>0</v>
      </c>
      <c r="K270" s="207" t="s">
        <v>149</v>
      </c>
      <c r="L270" s="45"/>
      <c r="M270" s="212" t="s">
        <v>19</v>
      </c>
      <c r="N270" s="213" t="s">
        <v>44</v>
      </c>
      <c r="O270" s="85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150</v>
      </c>
      <c r="AT270" s="216" t="s">
        <v>145</v>
      </c>
      <c r="AU270" s="216" t="s">
        <v>83</v>
      </c>
      <c r="AY270" s="18" t="s">
        <v>143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81</v>
      </c>
      <c r="BK270" s="217">
        <f>ROUND(I270*H270,2)</f>
        <v>0</v>
      </c>
      <c r="BL270" s="18" t="s">
        <v>150</v>
      </c>
      <c r="BM270" s="216" t="s">
        <v>1504</v>
      </c>
    </row>
    <row r="271" s="2" customFormat="1">
      <c r="A271" s="39"/>
      <c r="B271" s="40"/>
      <c r="C271" s="41"/>
      <c r="D271" s="218" t="s">
        <v>152</v>
      </c>
      <c r="E271" s="41"/>
      <c r="F271" s="219" t="s">
        <v>497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152</v>
      </c>
      <c r="AU271" s="18" t="s">
        <v>83</v>
      </c>
    </row>
    <row r="272" s="2" customFormat="1">
      <c r="A272" s="39"/>
      <c r="B272" s="40"/>
      <c r="C272" s="41"/>
      <c r="D272" s="223" t="s">
        <v>154</v>
      </c>
      <c r="E272" s="41"/>
      <c r="F272" s="224" t="s">
        <v>498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154</v>
      </c>
      <c r="AU272" s="18" t="s">
        <v>83</v>
      </c>
    </row>
    <row r="273" s="13" customFormat="1">
      <c r="A273" s="13"/>
      <c r="B273" s="225"/>
      <c r="C273" s="226"/>
      <c r="D273" s="218" t="s">
        <v>156</v>
      </c>
      <c r="E273" s="227" t="s">
        <v>19</v>
      </c>
      <c r="F273" s="228" t="s">
        <v>1472</v>
      </c>
      <c r="G273" s="226"/>
      <c r="H273" s="227" t="s">
        <v>19</v>
      </c>
      <c r="I273" s="229"/>
      <c r="J273" s="226"/>
      <c r="K273" s="226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156</v>
      </c>
      <c r="AU273" s="234" t="s">
        <v>83</v>
      </c>
      <c r="AV273" s="13" t="s">
        <v>81</v>
      </c>
      <c r="AW273" s="13" t="s">
        <v>35</v>
      </c>
      <c r="AX273" s="13" t="s">
        <v>73</v>
      </c>
      <c r="AY273" s="234" t="s">
        <v>143</v>
      </c>
    </row>
    <row r="274" s="13" customFormat="1">
      <c r="A274" s="13"/>
      <c r="B274" s="225"/>
      <c r="C274" s="226"/>
      <c r="D274" s="218" t="s">
        <v>156</v>
      </c>
      <c r="E274" s="227" t="s">
        <v>19</v>
      </c>
      <c r="F274" s="228" t="s">
        <v>1505</v>
      </c>
      <c r="G274" s="226"/>
      <c r="H274" s="227" t="s">
        <v>19</v>
      </c>
      <c r="I274" s="229"/>
      <c r="J274" s="226"/>
      <c r="K274" s="226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156</v>
      </c>
      <c r="AU274" s="234" t="s">
        <v>83</v>
      </c>
      <c r="AV274" s="13" t="s">
        <v>81</v>
      </c>
      <c r="AW274" s="13" t="s">
        <v>35</v>
      </c>
      <c r="AX274" s="13" t="s">
        <v>73</v>
      </c>
      <c r="AY274" s="234" t="s">
        <v>143</v>
      </c>
    </row>
    <row r="275" s="14" customFormat="1">
      <c r="A275" s="14"/>
      <c r="B275" s="235"/>
      <c r="C275" s="236"/>
      <c r="D275" s="218" t="s">
        <v>156</v>
      </c>
      <c r="E275" s="237" t="s">
        <v>19</v>
      </c>
      <c r="F275" s="238" t="s">
        <v>1506</v>
      </c>
      <c r="G275" s="236"/>
      <c r="H275" s="239">
        <v>1.5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5" t="s">
        <v>156</v>
      </c>
      <c r="AU275" s="245" t="s">
        <v>83</v>
      </c>
      <c r="AV275" s="14" t="s">
        <v>83</v>
      </c>
      <c r="AW275" s="14" t="s">
        <v>35</v>
      </c>
      <c r="AX275" s="14" t="s">
        <v>73</v>
      </c>
      <c r="AY275" s="245" t="s">
        <v>143</v>
      </c>
    </row>
    <row r="276" s="13" customFormat="1">
      <c r="A276" s="13"/>
      <c r="B276" s="225"/>
      <c r="C276" s="226"/>
      <c r="D276" s="218" t="s">
        <v>156</v>
      </c>
      <c r="E276" s="227" t="s">
        <v>19</v>
      </c>
      <c r="F276" s="228" t="s">
        <v>455</v>
      </c>
      <c r="G276" s="226"/>
      <c r="H276" s="227" t="s">
        <v>19</v>
      </c>
      <c r="I276" s="229"/>
      <c r="J276" s="226"/>
      <c r="K276" s="226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156</v>
      </c>
      <c r="AU276" s="234" t="s">
        <v>83</v>
      </c>
      <c r="AV276" s="13" t="s">
        <v>81</v>
      </c>
      <c r="AW276" s="13" t="s">
        <v>35</v>
      </c>
      <c r="AX276" s="13" t="s">
        <v>73</v>
      </c>
      <c r="AY276" s="234" t="s">
        <v>143</v>
      </c>
    </row>
    <row r="277" s="14" customFormat="1">
      <c r="A277" s="14"/>
      <c r="B277" s="235"/>
      <c r="C277" s="236"/>
      <c r="D277" s="218" t="s">
        <v>156</v>
      </c>
      <c r="E277" s="237" t="s">
        <v>19</v>
      </c>
      <c r="F277" s="238" t="s">
        <v>312</v>
      </c>
      <c r="G277" s="236"/>
      <c r="H277" s="239">
        <v>24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156</v>
      </c>
      <c r="AU277" s="245" t="s">
        <v>83</v>
      </c>
      <c r="AV277" s="14" t="s">
        <v>83</v>
      </c>
      <c r="AW277" s="14" t="s">
        <v>35</v>
      </c>
      <c r="AX277" s="14" t="s">
        <v>73</v>
      </c>
      <c r="AY277" s="245" t="s">
        <v>143</v>
      </c>
    </row>
    <row r="278" s="15" customFormat="1">
      <c r="A278" s="15"/>
      <c r="B278" s="246"/>
      <c r="C278" s="247"/>
      <c r="D278" s="218" t="s">
        <v>156</v>
      </c>
      <c r="E278" s="248" t="s">
        <v>19</v>
      </c>
      <c r="F278" s="249" t="s">
        <v>174</v>
      </c>
      <c r="G278" s="247"/>
      <c r="H278" s="250">
        <v>25.5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6" t="s">
        <v>156</v>
      </c>
      <c r="AU278" s="256" t="s">
        <v>83</v>
      </c>
      <c r="AV278" s="15" t="s">
        <v>150</v>
      </c>
      <c r="AW278" s="15" t="s">
        <v>35</v>
      </c>
      <c r="AX278" s="15" t="s">
        <v>81</v>
      </c>
      <c r="AY278" s="256" t="s">
        <v>143</v>
      </c>
    </row>
    <row r="279" s="2" customFormat="1" ht="16.5" customHeight="1">
      <c r="A279" s="39"/>
      <c r="B279" s="40"/>
      <c r="C279" s="257" t="s">
        <v>326</v>
      </c>
      <c r="D279" s="257" t="s">
        <v>468</v>
      </c>
      <c r="E279" s="258" t="s">
        <v>514</v>
      </c>
      <c r="F279" s="259" t="s">
        <v>515</v>
      </c>
      <c r="G279" s="260" t="s">
        <v>471</v>
      </c>
      <c r="H279" s="261">
        <v>12.949999999999999</v>
      </c>
      <c r="I279" s="262"/>
      <c r="J279" s="263">
        <f>ROUND(I279*H279,2)</f>
        <v>0</v>
      </c>
      <c r="K279" s="259" t="s">
        <v>149</v>
      </c>
      <c r="L279" s="264"/>
      <c r="M279" s="265" t="s">
        <v>19</v>
      </c>
      <c r="N279" s="266" t="s">
        <v>44</v>
      </c>
      <c r="O279" s="85"/>
      <c r="P279" s="214">
        <f>O279*H279</f>
        <v>0</v>
      </c>
      <c r="Q279" s="214">
        <v>1</v>
      </c>
      <c r="R279" s="214">
        <f>Q279*H279</f>
        <v>12.949999999999999</v>
      </c>
      <c r="S279" s="214">
        <v>0</v>
      </c>
      <c r="T279" s="21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6" t="s">
        <v>210</v>
      </c>
      <c r="AT279" s="216" t="s">
        <v>468</v>
      </c>
      <c r="AU279" s="216" t="s">
        <v>83</v>
      </c>
      <c r="AY279" s="18" t="s">
        <v>143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8" t="s">
        <v>81</v>
      </c>
      <c r="BK279" s="217">
        <f>ROUND(I279*H279,2)</f>
        <v>0</v>
      </c>
      <c r="BL279" s="18" t="s">
        <v>150</v>
      </c>
      <c r="BM279" s="216" t="s">
        <v>1507</v>
      </c>
    </row>
    <row r="280" s="2" customFormat="1">
      <c r="A280" s="39"/>
      <c r="B280" s="40"/>
      <c r="C280" s="41"/>
      <c r="D280" s="218" t="s">
        <v>152</v>
      </c>
      <c r="E280" s="41"/>
      <c r="F280" s="219" t="s">
        <v>515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152</v>
      </c>
      <c r="AU280" s="18" t="s">
        <v>83</v>
      </c>
    </row>
    <row r="281" s="13" customFormat="1">
      <c r="A281" s="13"/>
      <c r="B281" s="225"/>
      <c r="C281" s="226"/>
      <c r="D281" s="218" t="s">
        <v>156</v>
      </c>
      <c r="E281" s="227" t="s">
        <v>19</v>
      </c>
      <c r="F281" s="228" t="s">
        <v>1435</v>
      </c>
      <c r="G281" s="226"/>
      <c r="H281" s="227" t="s">
        <v>19</v>
      </c>
      <c r="I281" s="229"/>
      <c r="J281" s="226"/>
      <c r="K281" s="226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156</v>
      </c>
      <c r="AU281" s="234" t="s">
        <v>83</v>
      </c>
      <c r="AV281" s="13" t="s">
        <v>81</v>
      </c>
      <c r="AW281" s="13" t="s">
        <v>35</v>
      </c>
      <c r="AX281" s="13" t="s">
        <v>73</v>
      </c>
      <c r="AY281" s="234" t="s">
        <v>143</v>
      </c>
    </row>
    <row r="282" s="13" customFormat="1">
      <c r="A282" s="13"/>
      <c r="B282" s="225"/>
      <c r="C282" s="226"/>
      <c r="D282" s="218" t="s">
        <v>156</v>
      </c>
      <c r="E282" s="227" t="s">
        <v>19</v>
      </c>
      <c r="F282" s="228" t="s">
        <v>481</v>
      </c>
      <c r="G282" s="226"/>
      <c r="H282" s="227" t="s">
        <v>19</v>
      </c>
      <c r="I282" s="229"/>
      <c r="J282" s="226"/>
      <c r="K282" s="226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156</v>
      </c>
      <c r="AU282" s="234" t="s">
        <v>83</v>
      </c>
      <c r="AV282" s="13" t="s">
        <v>81</v>
      </c>
      <c r="AW282" s="13" t="s">
        <v>35</v>
      </c>
      <c r="AX282" s="13" t="s">
        <v>73</v>
      </c>
      <c r="AY282" s="234" t="s">
        <v>143</v>
      </c>
    </row>
    <row r="283" s="14" customFormat="1">
      <c r="A283" s="14"/>
      <c r="B283" s="235"/>
      <c r="C283" s="236"/>
      <c r="D283" s="218" t="s">
        <v>156</v>
      </c>
      <c r="E283" s="237" t="s">
        <v>19</v>
      </c>
      <c r="F283" s="238" t="s">
        <v>1508</v>
      </c>
      <c r="G283" s="236"/>
      <c r="H283" s="239">
        <v>12.949999999999999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156</v>
      </c>
      <c r="AU283" s="245" t="s">
        <v>83</v>
      </c>
      <c r="AV283" s="14" t="s">
        <v>83</v>
      </c>
      <c r="AW283" s="14" t="s">
        <v>35</v>
      </c>
      <c r="AX283" s="14" t="s">
        <v>81</v>
      </c>
      <c r="AY283" s="245" t="s">
        <v>143</v>
      </c>
    </row>
    <row r="284" s="2" customFormat="1" ht="16.5" customHeight="1">
      <c r="A284" s="39"/>
      <c r="B284" s="40"/>
      <c r="C284" s="205" t="s">
        <v>343</v>
      </c>
      <c r="D284" s="205" t="s">
        <v>145</v>
      </c>
      <c r="E284" s="206" t="s">
        <v>522</v>
      </c>
      <c r="F284" s="207" t="s">
        <v>523</v>
      </c>
      <c r="G284" s="208" t="s">
        <v>148</v>
      </c>
      <c r="H284" s="209">
        <v>820</v>
      </c>
      <c r="I284" s="210"/>
      <c r="J284" s="211">
        <f>ROUND(I284*H284,2)</f>
        <v>0</v>
      </c>
      <c r="K284" s="207" t="s">
        <v>149</v>
      </c>
      <c r="L284" s="45"/>
      <c r="M284" s="212" t="s">
        <v>19</v>
      </c>
      <c r="N284" s="213" t="s">
        <v>44</v>
      </c>
      <c r="O284" s="85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150</v>
      </c>
      <c r="AT284" s="216" t="s">
        <v>145</v>
      </c>
      <c r="AU284" s="216" t="s">
        <v>83</v>
      </c>
      <c r="AY284" s="18" t="s">
        <v>143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81</v>
      </c>
      <c r="BK284" s="217">
        <f>ROUND(I284*H284,2)</f>
        <v>0</v>
      </c>
      <c r="BL284" s="18" t="s">
        <v>150</v>
      </c>
      <c r="BM284" s="216" t="s">
        <v>1509</v>
      </c>
    </row>
    <row r="285" s="2" customFormat="1">
      <c r="A285" s="39"/>
      <c r="B285" s="40"/>
      <c r="C285" s="41"/>
      <c r="D285" s="218" t="s">
        <v>152</v>
      </c>
      <c r="E285" s="41"/>
      <c r="F285" s="219" t="s">
        <v>525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152</v>
      </c>
      <c r="AU285" s="18" t="s">
        <v>83</v>
      </c>
    </row>
    <row r="286" s="2" customFormat="1">
      <c r="A286" s="39"/>
      <c r="B286" s="40"/>
      <c r="C286" s="41"/>
      <c r="D286" s="223" t="s">
        <v>154</v>
      </c>
      <c r="E286" s="41"/>
      <c r="F286" s="224" t="s">
        <v>526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154</v>
      </c>
      <c r="AU286" s="18" t="s">
        <v>83</v>
      </c>
    </row>
    <row r="287" s="13" customFormat="1">
      <c r="A287" s="13"/>
      <c r="B287" s="225"/>
      <c r="C287" s="226"/>
      <c r="D287" s="218" t="s">
        <v>156</v>
      </c>
      <c r="E287" s="227" t="s">
        <v>19</v>
      </c>
      <c r="F287" s="228" t="s">
        <v>1435</v>
      </c>
      <c r="G287" s="226"/>
      <c r="H287" s="227" t="s">
        <v>19</v>
      </c>
      <c r="I287" s="229"/>
      <c r="J287" s="226"/>
      <c r="K287" s="226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156</v>
      </c>
      <c r="AU287" s="234" t="s">
        <v>83</v>
      </c>
      <c r="AV287" s="13" t="s">
        <v>81</v>
      </c>
      <c r="AW287" s="13" t="s">
        <v>35</v>
      </c>
      <c r="AX287" s="13" t="s">
        <v>73</v>
      </c>
      <c r="AY287" s="234" t="s">
        <v>143</v>
      </c>
    </row>
    <row r="288" s="13" customFormat="1">
      <c r="A288" s="13"/>
      <c r="B288" s="225"/>
      <c r="C288" s="226"/>
      <c r="D288" s="218" t="s">
        <v>156</v>
      </c>
      <c r="E288" s="227" t="s">
        <v>19</v>
      </c>
      <c r="F288" s="228" t="s">
        <v>1510</v>
      </c>
      <c r="G288" s="226"/>
      <c r="H288" s="227" t="s">
        <v>19</v>
      </c>
      <c r="I288" s="229"/>
      <c r="J288" s="226"/>
      <c r="K288" s="226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156</v>
      </c>
      <c r="AU288" s="234" t="s">
        <v>83</v>
      </c>
      <c r="AV288" s="13" t="s">
        <v>81</v>
      </c>
      <c r="AW288" s="13" t="s">
        <v>35</v>
      </c>
      <c r="AX288" s="13" t="s">
        <v>73</v>
      </c>
      <c r="AY288" s="234" t="s">
        <v>143</v>
      </c>
    </row>
    <row r="289" s="14" customFormat="1">
      <c r="A289" s="14"/>
      <c r="B289" s="235"/>
      <c r="C289" s="236"/>
      <c r="D289" s="218" t="s">
        <v>156</v>
      </c>
      <c r="E289" s="237" t="s">
        <v>19</v>
      </c>
      <c r="F289" s="238" t="s">
        <v>1511</v>
      </c>
      <c r="G289" s="236"/>
      <c r="H289" s="239">
        <v>765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5" t="s">
        <v>156</v>
      </c>
      <c r="AU289" s="245" t="s">
        <v>83</v>
      </c>
      <c r="AV289" s="14" t="s">
        <v>83</v>
      </c>
      <c r="AW289" s="14" t="s">
        <v>35</v>
      </c>
      <c r="AX289" s="14" t="s">
        <v>73</v>
      </c>
      <c r="AY289" s="245" t="s">
        <v>143</v>
      </c>
    </row>
    <row r="290" s="13" customFormat="1">
      <c r="A290" s="13"/>
      <c r="B290" s="225"/>
      <c r="C290" s="226"/>
      <c r="D290" s="218" t="s">
        <v>156</v>
      </c>
      <c r="E290" s="227" t="s">
        <v>19</v>
      </c>
      <c r="F290" s="228" t="s">
        <v>529</v>
      </c>
      <c r="G290" s="226"/>
      <c r="H290" s="227" t="s">
        <v>19</v>
      </c>
      <c r="I290" s="229"/>
      <c r="J290" s="226"/>
      <c r="K290" s="226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156</v>
      </c>
      <c r="AU290" s="234" t="s">
        <v>83</v>
      </c>
      <c r="AV290" s="13" t="s">
        <v>81</v>
      </c>
      <c r="AW290" s="13" t="s">
        <v>35</v>
      </c>
      <c r="AX290" s="13" t="s">
        <v>73</v>
      </c>
      <c r="AY290" s="234" t="s">
        <v>143</v>
      </c>
    </row>
    <row r="291" s="13" customFormat="1">
      <c r="A291" s="13"/>
      <c r="B291" s="225"/>
      <c r="C291" s="226"/>
      <c r="D291" s="218" t="s">
        <v>156</v>
      </c>
      <c r="E291" s="227" t="s">
        <v>19</v>
      </c>
      <c r="F291" s="228" t="s">
        <v>1512</v>
      </c>
      <c r="G291" s="226"/>
      <c r="H291" s="227" t="s">
        <v>19</v>
      </c>
      <c r="I291" s="229"/>
      <c r="J291" s="226"/>
      <c r="K291" s="226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156</v>
      </c>
      <c r="AU291" s="234" t="s">
        <v>83</v>
      </c>
      <c r="AV291" s="13" t="s">
        <v>81</v>
      </c>
      <c r="AW291" s="13" t="s">
        <v>35</v>
      </c>
      <c r="AX291" s="13" t="s">
        <v>73</v>
      </c>
      <c r="AY291" s="234" t="s">
        <v>143</v>
      </c>
    </row>
    <row r="292" s="14" customFormat="1">
      <c r="A292" s="14"/>
      <c r="B292" s="235"/>
      <c r="C292" s="236"/>
      <c r="D292" s="218" t="s">
        <v>156</v>
      </c>
      <c r="E292" s="237" t="s">
        <v>19</v>
      </c>
      <c r="F292" s="238" t="s">
        <v>411</v>
      </c>
      <c r="G292" s="236"/>
      <c r="H292" s="239">
        <v>37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156</v>
      </c>
      <c r="AU292" s="245" t="s">
        <v>83</v>
      </c>
      <c r="AV292" s="14" t="s">
        <v>83</v>
      </c>
      <c r="AW292" s="14" t="s">
        <v>35</v>
      </c>
      <c r="AX292" s="14" t="s">
        <v>73</v>
      </c>
      <c r="AY292" s="245" t="s">
        <v>143</v>
      </c>
    </row>
    <row r="293" s="13" customFormat="1">
      <c r="A293" s="13"/>
      <c r="B293" s="225"/>
      <c r="C293" s="226"/>
      <c r="D293" s="218" t="s">
        <v>156</v>
      </c>
      <c r="E293" s="227" t="s">
        <v>19</v>
      </c>
      <c r="F293" s="228" t="s">
        <v>1513</v>
      </c>
      <c r="G293" s="226"/>
      <c r="H293" s="227" t="s">
        <v>19</v>
      </c>
      <c r="I293" s="229"/>
      <c r="J293" s="226"/>
      <c r="K293" s="226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156</v>
      </c>
      <c r="AU293" s="234" t="s">
        <v>83</v>
      </c>
      <c r="AV293" s="13" t="s">
        <v>81</v>
      </c>
      <c r="AW293" s="13" t="s">
        <v>35</v>
      </c>
      <c r="AX293" s="13" t="s">
        <v>73</v>
      </c>
      <c r="AY293" s="234" t="s">
        <v>143</v>
      </c>
    </row>
    <row r="294" s="14" customFormat="1">
      <c r="A294" s="14"/>
      <c r="B294" s="235"/>
      <c r="C294" s="236"/>
      <c r="D294" s="218" t="s">
        <v>156</v>
      </c>
      <c r="E294" s="237" t="s">
        <v>19</v>
      </c>
      <c r="F294" s="238" t="s">
        <v>1514</v>
      </c>
      <c r="G294" s="236"/>
      <c r="H294" s="239">
        <v>18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5" t="s">
        <v>156</v>
      </c>
      <c r="AU294" s="245" t="s">
        <v>83</v>
      </c>
      <c r="AV294" s="14" t="s">
        <v>83</v>
      </c>
      <c r="AW294" s="14" t="s">
        <v>35</v>
      </c>
      <c r="AX294" s="14" t="s">
        <v>73</v>
      </c>
      <c r="AY294" s="245" t="s">
        <v>143</v>
      </c>
    </row>
    <row r="295" s="15" customFormat="1">
      <c r="A295" s="15"/>
      <c r="B295" s="246"/>
      <c r="C295" s="247"/>
      <c r="D295" s="218" t="s">
        <v>156</v>
      </c>
      <c r="E295" s="248" t="s">
        <v>19</v>
      </c>
      <c r="F295" s="249" t="s">
        <v>174</v>
      </c>
      <c r="G295" s="247"/>
      <c r="H295" s="250">
        <v>820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6" t="s">
        <v>156</v>
      </c>
      <c r="AU295" s="256" t="s">
        <v>83</v>
      </c>
      <c r="AV295" s="15" t="s">
        <v>150</v>
      </c>
      <c r="AW295" s="15" t="s">
        <v>35</v>
      </c>
      <c r="AX295" s="15" t="s">
        <v>81</v>
      </c>
      <c r="AY295" s="256" t="s">
        <v>143</v>
      </c>
    </row>
    <row r="296" s="2" customFormat="1" ht="24.15" customHeight="1">
      <c r="A296" s="39"/>
      <c r="B296" s="40"/>
      <c r="C296" s="205" t="s">
        <v>197</v>
      </c>
      <c r="D296" s="205" t="s">
        <v>145</v>
      </c>
      <c r="E296" s="206" t="s">
        <v>539</v>
      </c>
      <c r="F296" s="207" t="s">
        <v>540</v>
      </c>
      <c r="G296" s="208" t="s">
        <v>148</v>
      </c>
      <c r="H296" s="209">
        <v>213</v>
      </c>
      <c r="I296" s="210"/>
      <c r="J296" s="211">
        <f>ROUND(I296*H296,2)</f>
        <v>0</v>
      </c>
      <c r="K296" s="207" t="s">
        <v>149</v>
      </c>
      <c r="L296" s="45"/>
      <c r="M296" s="212" t="s">
        <v>19</v>
      </c>
      <c r="N296" s="213" t="s">
        <v>44</v>
      </c>
      <c r="O296" s="85"/>
      <c r="P296" s="214">
        <f>O296*H296</f>
        <v>0</v>
      </c>
      <c r="Q296" s="214">
        <v>0</v>
      </c>
      <c r="R296" s="214">
        <f>Q296*H296</f>
        <v>0</v>
      </c>
      <c r="S296" s="214">
        <v>0</v>
      </c>
      <c r="T296" s="21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150</v>
      </c>
      <c r="AT296" s="216" t="s">
        <v>145</v>
      </c>
      <c r="AU296" s="216" t="s">
        <v>83</v>
      </c>
      <c r="AY296" s="18" t="s">
        <v>143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81</v>
      </c>
      <c r="BK296" s="217">
        <f>ROUND(I296*H296,2)</f>
        <v>0</v>
      </c>
      <c r="BL296" s="18" t="s">
        <v>150</v>
      </c>
      <c r="BM296" s="216" t="s">
        <v>1515</v>
      </c>
    </row>
    <row r="297" s="2" customFormat="1">
      <c r="A297" s="39"/>
      <c r="B297" s="40"/>
      <c r="C297" s="41"/>
      <c r="D297" s="218" t="s">
        <v>152</v>
      </c>
      <c r="E297" s="41"/>
      <c r="F297" s="219" t="s">
        <v>542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152</v>
      </c>
      <c r="AU297" s="18" t="s">
        <v>83</v>
      </c>
    </row>
    <row r="298" s="2" customFormat="1">
      <c r="A298" s="39"/>
      <c r="B298" s="40"/>
      <c r="C298" s="41"/>
      <c r="D298" s="223" t="s">
        <v>154</v>
      </c>
      <c r="E298" s="41"/>
      <c r="F298" s="224" t="s">
        <v>543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154</v>
      </c>
      <c r="AU298" s="18" t="s">
        <v>83</v>
      </c>
    </row>
    <row r="299" s="13" customFormat="1">
      <c r="A299" s="13"/>
      <c r="B299" s="225"/>
      <c r="C299" s="226"/>
      <c r="D299" s="218" t="s">
        <v>156</v>
      </c>
      <c r="E299" s="227" t="s">
        <v>19</v>
      </c>
      <c r="F299" s="228" t="s">
        <v>1435</v>
      </c>
      <c r="G299" s="226"/>
      <c r="H299" s="227" t="s">
        <v>19</v>
      </c>
      <c r="I299" s="229"/>
      <c r="J299" s="226"/>
      <c r="K299" s="226"/>
      <c r="L299" s="230"/>
      <c r="M299" s="231"/>
      <c r="N299" s="232"/>
      <c r="O299" s="232"/>
      <c r="P299" s="232"/>
      <c r="Q299" s="232"/>
      <c r="R299" s="232"/>
      <c r="S299" s="232"/>
      <c r="T299" s="23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4" t="s">
        <v>156</v>
      </c>
      <c r="AU299" s="234" t="s">
        <v>83</v>
      </c>
      <c r="AV299" s="13" t="s">
        <v>81</v>
      </c>
      <c r="AW299" s="13" t="s">
        <v>35</v>
      </c>
      <c r="AX299" s="13" t="s">
        <v>73</v>
      </c>
      <c r="AY299" s="234" t="s">
        <v>143</v>
      </c>
    </row>
    <row r="300" s="13" customFormat="1">
      <c r="A300" s="13"/>
      <c r="B300" s="225"/>
      <c r="C300" s="226"/>
      <c r="D300" s="218" t="s">
        <v>156</v>
      </c>
      <c r="E300" s="227" t="s">
        <v>19</v>
      </c>
      <c r="F300" s="228" t="s">
        <v>544</v>
      </c>
      <c r="G300" s="226"/>
      <c r="H300" s="227" t="s">
        <v>19</v>
      </c>
      <c r="I300" s="229"/>
      <c r="J300" s="226"/>
      <c r="K300" s="226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156</v>
      </c>
      <c r="AU300" s="234" t="s">
        <v>83</v>
      </c>
      <c r="AV300" s="13" t="s">
        <v>81</v>
      </c>
      <c r="AW300" s="13" t="s">
        <v>35</v>
      </c>
      <c r="AX300" s="13" t="s">
        <v>73</v>
      </c>
      <c r="AY300" s="234" t="s">
        <v>143</v>
      </c>
    </row>
    <row r="301" s="13" customFormat="1">
      <c r="A301" s="13"/>
      <c r="B301" s="225"/>
      <c r="C301" s="226"/>
      <c r="D301" s="218" t="s">
        <v>156</v>
      </c>
      <c r="E301" s="227" t="s">
        <v>19</v>
      </c>
      <c r="F301" s="228" t="s">
        <v>169</v>
      </c>
      <c r="G301" s="226"/>
      <c r="H301" s="227" t="s">
        <v>19</v>
      </c>
      <c r="I301" s="229"/>
      <c r="J301" s="226"/>
      <c r="K301" s="226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156</v>
      </c>
      <c r="AU301" s="234" t="s">
        <v>83</v>
      </c>
      <c r="AV301" s="13" t="s">
        <v>81</v>
      </c>
      <c r="AW301" s="13" t="s">
        <v>35</v>
      </c>
      <c r="AX301" s="13" t="s">
        <v>73</v>
      </c>
      <c r="AY301" s="234" t="s">
        <v>143</v>
      </c>
    </row>
    <row r="302" s="14" customFormat="1">
      <c r="A302" s="14"/>
      <c r="B302" s="235"/>
      <c r="C302" s="236"/>
      <c r="D302" s="218" t="s">
        <v>156</v>
      </c>
      <c r="E302" s="237" t="s">
        <v>19</v>
      </c>
      <c r="F302" s="238" t="s">
        <v>1437</v>
      </c>
      <c r="G302" s="236"/>
      <c r="H302" s="239">
        <v>213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156</v>
      </c>
      <c r="AU302" s="245" t="s">
        <v>83</v>
      </c>
      <c r="AV302" s="14" t="s">
        <v>83</v>
      </c>
      <c r="AW302" s="14" t="s">
        <v>35</v>
      </c>
      <c r="AX302" s="14" t="s">
        <v>81</v>
      </c>
      <c r="AY302" s="245" t="s">
        <v>143</v>
      </c>
    </row>
    <row r="303" s="2" customFormat="1" ht="16.5" customHeight="1">
      <c r="A303" s="39"/>
      <c r="B303" s="40"/>
      <c r="C303" s="205" t="s">
        <v>357</v>
      </c>
      <c r="D303" s="205" t="s">
        <v>145</v>
      </c>
      <c r="E303" s="206" t="s">
        <v>1291</v>
      </c>
      <c r="F303" s="207" t="s">
        <v>1292</v>
      </c>
      <c r="G303" s="208" t="s">
        <v>148</v>
      </c>
      <c r="H303" s="209">
        <v>333</v>
      </c>
      <c r="I303" s="210"/>
      <c r="J303" s="211">
        <f>ROUND(I303*H303,2)</f>
        <v>0</v>
      </c>
      <c r="K303" s="207" t="s">
        <v>149</v>
      </c>
      <c r="L303" s="45"/>
      <c r="M303" s="212" t="s">
        <v>19</v>
      </c>
      <c r="N303" s="213" t="s">
        <v>44</v>
      </c>
      <c r="O303" s="85"/>
      <c r="P303" s="214">
        <f>O303*H303</f>
        <v>0</v>
      </c>
      <c r="Q303" s="214">
        <v>0</v>
      </c>
      <c r="R303" s="214">
        <f>Q303*H303</f>
        <v>0</v>
      </c>
      <c r="S303" s="214">
        <v>0</v>
      </c>
      <c r="T303" s="21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150</v>
      </c>
      <c r="AT303" s="216" t="s">
        <v>145</v>
      </c>
      <c r="AU303" s="216" t="s">
        <v>83</v>
      </c>
      <c r="AY303" s="18" t="s">
        <v>143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81</v>
      </c>
      <c r="BK303" s="217">
        <f>ROUND(I303*H303,2)</f>
        <v>0</v>
      </c>
      <c r="BL303" s="18" t="s">
        <v>150</v>
      </c>
      <c r="BM303" s="216" t="s">
        <v>1516</v>
      </c>
    </row>
    <row r="304" s="2" customFormat="1">
      <c r="A304" s="39"/>
      <c r="B304" s="40"/>
      <c r="C304" s="41"/>
      <c r="D304" s="218" t="s">
        <v>152</v>
      </c>
      <c r="E304" s="41"/>
      <c r="F304" s="219" t="s">
        <v>1294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152</v>
      </c>
      <c r="AU304" s="18" t="s">
        <v>83</v>
      </c>
    </row>
    <row r="305" s="2" customFormat="1">
      <c r="A305" s="39"/>
      <c r="B305" s="40"/>
      <c r="C305" s="41"/>
      <c r="D305" s="223" t="s">
        <v>154</v>
      </c>
      <c r="E305" s="41"/>
      <c r="F305" s="224" t="s">
        <v>1295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154</v>
      </c>
      <c r="AU305" s="18" t="s">
        <v>83</v>
      </c>
    </row>
    <row r="306" s="13" customFormat="1">
      <c r="A306" s="13"/>
      <c r="B306" s="225"/>
      <c r="C306" s="226"/>
      <c r="D306" s="218" t="s">
        <v>156</v>
      </c>
      <c r="E306" s="227" t="s">
        <v>19</v>
      </c>
      <c r="F306" s="228" t="s">
        <v>1435</v>
      </c>
      <c r="G306" s="226"/>
      <c r="H306" s="227" t="s">
        <v>19</v>
      </c>
      <c r="I306" s="229"/>
      <c r="J306" s="226"/>
      <c r="K306" s="226"/>
      <c r="L306" s="230"/>
      <c r="M306" s="231"/>
      <c r="N306" s="232"/>
      <c r="O306" s="232"/>
      <c r="P306" s="232"/>
      <c r="Q306" s="232"/>
      <c r="R306" s="232"/>
      <c r="S306" s="232"/>
      <c r="T306" s="23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4" t="s">
        <v>156</v>
      </c>
      <c r="AU306" s="234" t="s">
        <v>83</v>
      </c>
      <c r="AV306" s="13" t="s">
        <v>81</v>
      </c>
      <c r="AW306" s="13" t="s">
        <v>35</v>
      </c>
      <c r="AX306" s="13" t="s">
        <v>73</v>
      </c>
      <c r="AY306" s="234" t="s">
        <v>143</v>
      </c>
    </row>
    <row r="307" s="13" customFormat="1">
      <c r="A307" s="13"/>
      <c r="B307" s="225"/>
      <c r="C307" s="226"/>
      <c r="D307" s="218" t="s">
        <v>156</v>
      </c>
      <c r="E307" s="227" t="s">
        <v>19</v>
      </c>
      <c r="F307" s="228" t="s">
        <v>169</v>
      </c>
      <c r="G307" s="226"/>
      <c r="H307" s="227" t="s">
        <v>19</v>
      </c>
      <c r="I307" s="229"/>
      <c r="J307" s="226"/>
      <c r="K307" s="226"/>
      <c r="L307" s="230"/>
      <c r="M307" s="231"/>
      <c r="N307" s="232"/>
      <c r="O307" s="232"/>
      <c r="P307" s="232"/>
      <c r="Q307" s="232"/>
      <c r="R307" s="232"/>
      <c r="S307" s="232"/>
      <c r="T307" s="23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4" t="s">
        <v>156</v>
      </c>
      <c r="AU307" s="234" t="s">
        <v>83</v>
      </c>
      <c r="AV307" s="13" t="s">
        <v>81</v>
      </c>
      <c r="AW307" s="13" t="s">
        <v>35</v>
      </c>
      <c r="AX307" s="13" t="s">
        <v>73</v>
      </c>
      <c r="AY307" s="234" t="s">
        <v>143</v>
      </c>
    </row>
    <row r="308" s="14" customFormat="1">
      <c r="A308" s="14"/>
      <c r="B308" s="235"/>
      <c r="C308" s="236"/>
      <c r="D308" s="218" t="s">
        <v>156</v>
      </c>
      <c r="E308" s="237" t="s">
        <v>19</v>
      </c>
      <c r="F308" s="238" t="s">
        <v>1437</v>
      </c>
      <c r="G308" s="236"/>
      <c r="H308" s="239">
        <v>213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5" t="s">
        <v>156</v>
      </c>
      <c r="AU308" s="245" t="s">
        <v>83</v>
      </c>
      <c r="AV308" s="14" t="s">
        <v>83</v>
      </c>
      <c r="AW308" s="14" t="s">
        <v>35</v>
      </c>
      <c r="AX308" s="14" t="s">
        <v>73</v>
      </c>
      <c r="AY308" s="245" t="s">
        <v>143</v>
      </c>
    </row>
    <row r="309" s="13" customFormat="1">
      <c r="A309" s="13"/>
      <c r="B309" s="225"/>
      <c r="C309" s="226"/>
      <c r="D309" s="218" t="s">
        <v>156</v>
      </c>
      <c r="E309" s="227" t="s">
        <v>19</v>
      </c>
      <c r="F309" s="228" t="s">
        <v>551</v>
      </c>
      <c r="G309" s="226"/>
      <c r="H309" s="227" t="s">
        <v>19</v>
      </c>
      <c r="I309" s="229"/>
      <c r="J309" s="226"/>
      <c r="K309" s="226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156</v>
      </c>
      <c r="AU309" s="234" t="s">
        <v>83</v>
      </c>
      <c r="AV309" s="13" t="s">
        <v>81</v>
      </c>
      <c r="AW309" s="13" t="s">
        <v>35</v>
      </c>
      <c r="AX309" s="13" t="s">
        <v>73</v>
      </c>
      <c r="AY309" s="234" t="s">
        <v>143</v>
      </c>
    </row>
    <row r="310" s="14" customFormat="1">
      <c r="A310" s="14"/>
      <c r="B310" s="235"/>
      <c r="C310" s="236"/>
      <c r="D310" s="218" t="s">
        <v>156</v>
      </c>
      <c r="E310" s="237" t="s">
        <v>19</v>
      </c>
      <c r="F310" s="238" t="s">
        <v>1517</v>
      </c>
      <c r="G310" s="236"/>
      <c r="H310" s="239">
        <v>120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5" t="s">
        <v>156</v>
      </c>
      <c r="AU310" s="245" t="s">
        <v>83</v>
      </c>
      <c r="AV310" s="14" t="s">
        <v>83</v>
      </c>
      <c r="AW310" s="14" t="s">
        <v>35</v>
      </c>
      <c r="AX310" s="14" t="s">
        <v>73</v>
      </c>
      <c r="AY310" s="245" t="s">
        <v>143</v>
      </c>
    </row>
    <row r="311" s="15" customFormat="1">
      <c r="A311" s="15"/>
      <c r="B311" s="246"/>
      <c r="C311" s="247"/>
      <c r="D311" s="218" t="s">
        <v>156</v>
      </c>
      <c r="E311" s="248" t="s">
        <v>19</v>
      </c>
      <c r="F311" s="249" t="s">
        <v>174</v>
      </c>
      <c r="G311" s="247"/>
      <c r="H311" s="250">
        <v>333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56" t="s">
        <v>156</v>
      </c>
      <c r="AU311" s="256" t="s">
        <v>83</v>
      </c>
      <c r="AV311" s="15" t="s">
        <v>150</v>
      </c>
      <c r="AW311" s="15" t="s">
        <v>35</v>
      </c>
      <c r="AX311" s="15" t="s">
        <v>81</v>
      </c>
      <c r="AY311" s="256" t="s">
        <v>143</v>
      </c>
    </row>
    <row r="312" s="2" customFormat="1" ht="16.5" customHeight="1">
      <c r="A312" s="39"/>
      <c r="B312" s="40"/>
      <c r="C312" s="257" t="s">
        <v>363</v>
      </c>
      <c r="D312" s="257" t="s">
        <v>468</v>
      </c>
      <c r="E312" s="258" t="s">
        <v>554</v>
      </c>
      <c r="F312" s="259" t="s">
        <v>555</v>
      </c>
      <c r="G312" s="260" t="s">
        <v>556</v>
      </c>
      <c r="H312" s="261">
        <v>7.4409999999999998</v>
      </c>
      <c r="I312" s="262"/>
      <c r="J312" s="263">
        <f>ROUND(I312*H312,2)</f>
        <v>0</v>
      </c>
      <c r="K312" s="259" t="s">
        <v>149</v>
      </c>
      <c r="L312" s="264"/>
      <c r="M312" s="265" t="s">
        <v>19</v>
      </c>
      <c r="N312" s="266" t="s">
        <v>44</v>
      </c>
      <c r="O312" s="85"/>
      <c r="P312" s="214">
        <f>O312*H312</f>
        <v>0</v>
      </c>
      <c r="Q312" s="214">
        <v>0.001</v>
      </c>
      <c r="R312" s="214">
        <f>Q312*H312</f>
        <v>0.0074409999999999997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210</v>
      </c>
      <c r="AT312" s="216" t="s">
        <v>468</v>
      </c>
      <c r="AU312" s="216" t="s">
        <v>83</v>
      </c>
      <c r="AY312" s="18" t="s">
        <v>143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81</v>
      </c>
      <c r="BK312" s="217">
        <f>ROUND(I312*H312,2)</f>
        <v>0</v>
      </c>
      <c r="BL312" s="18" t="s">
        <v>150</v>
      </c>
      <c r="BM312" s="216" t="s">
        <v>1518</v>
      </c>
    </row>
    <row r="313" s="2" customFormat="1">
      <c r="A313" s="39"/>
      <c r="B313" s="40"/>
      <c r="C313" s="41"/>
      <c r="D313" s="218" t="s">
        <v>152</v>
      </c>
      <c r="E313" s="41"/>
      <c r="F313" s="219" t="s">
        <v>555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152</v>
      </c>
      <c r="AU313" s="18" t="s">
        <v>83</v>
      </c>
    </row>
    <row r="314" s="14" customFormat="1">
      <c r="A314" s="14"/>
      <c r="B314" s="235"/>
      <c r="C314" s="236"/>
      <c r="D314" s="218" t="s">
        <v>156</v>
      </c>
      <c r="E314" s="236"/>
      <c r="F314" s="238" t="s">
        <v>1519</v>
      </c>
      <c r="G314" s="236"/>
      <c r="H314" s="239">
        <v>7.4409999999999998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5" t="s">
        <v>156</v>
      </c>
      <c r="AU314" s="245" t="s">
        <v>83</v>
      </c>
      <c r="AV314" s="14" t="s">
        <v>83</v>
      </c>
      <c r="AW314" s="14" t="s">
        <v>4</v>
      </c>
      <c r="AX314" s="14" t="s">
        <v>81</v>
      </c>
      <c r="AY314" s="245" t="s">
        <v>143</v>
      </c>
    </row>
    <row r="315" s="2" customFormat="1" ht="16.5" customHeight="1">
      <c r="A315" s="39"/>
      <c r="B315" s="40"/>
      <c r="C315" s="205" t="s">
        <v>369</v>
      </c>
      <c r="D315" s="205" t="s">
        <v>145</v>
      </c>
      <c r="E315" s="206" t="s">
        <v>1520</v>
      </c>
      <c r="F315" s="207" t="s">
        <v>1521</v>
      </c>
      <c r="G315" s="208" t="s">
        <v>148</v>
      </c>
      <c r="H315" s="209">
        <v>400</v>
      </c>
      <c r="I315" s="210"/>
      <c r="J315" s="211">
        <f>ROUND(I315*H315,2)</f>
        <v>0</v>
      </c>
      <c r="K315" s="207" t="s">
        <v>149</v>
      </c>
      <c r="L315" s="45"/>
      <c r="M315" s="212" t="s">
        <v>19</v>
      </c>
      <c r="N315" s="213" t="s">
        <v>44</v>
      </c>
      <c r="O315" s="85"/>
      <c r="P315" s="214">
        <f>O315*H315</f>
        <v>0</v>
      </c>
      <c r="Q315" s="214">
        <v>0</v>
      </c>
      <c r="R315" s="214">
        <f>Q315*H315</f>
        <v>0</v>
      </c>
      <c r="S315" s="214">
        <v>0</v>
      </c>
      <c r="T315" s="21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6" t="s">
        <v>150</v>
      </c>
      <c r="AT315" s="216" t="s">
        <v>145</v>
      </c>
      <c r="AU315" s="216" t="s">
        <v>83</v>
      </c>
      <c r="AY315" s="18" t="s">
        <v>143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81</v>
      </c>
      <c r="BK315" s="217">
        <f>ROUND(I315*H315,2)</f>
        <v>0</v>
      </c>
      <c r="BL315" s="18" t="s">
        <v>150</v>
      </c>
      <c r="BM315" s="216" t="s">
        <v>1522</v>
      </c>
    </row>
    <row r="316" s="2" customFormat="1">
      <c r="A316" s="39"/>
      <c r="B316" s="40"/>
      <c r="C316" s="41"/>
      <c r="D316" s="218" t="s">
        <v>152</v>
      </c>
      <c r="E316" s="41"/>
      <c r="F316" s="219" t="s">
        <v>1523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152</v>
      </c>
      <c r="AU316" s="18" t="s">
        <v>83</v>
      </c>
    </row>
    <row r="317" s="2" customFormat="1">
      <c r="A317" s="39"/>
      <c r="B317" s="40"/>
      <c r="C317" s="41"/>
      <c r="D317" s="223" t="s">
        <v>154</v>
      </c>
      <c r="E317" s="41"/>
      <c r="F317" s="224" t="s">
        <v>1524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154</v>
      </c>
      <c r="AU317" s="18" t="s">
        <v>83</v>
      </c>
    </row>
    <row r="318" s="13" customFormat="1">
      <c r="A318" s="13"/>
      <c r="B318" s="225"/>
      <c r="C318" s="226"/>
      <c r="D318" s="218" t="s">
        <v>156</v>
      </c>
      <c r="E318" s="227" t="s">
        <v>19</v>
      </c>
      <c r="F318" s="228" t="s">
        <v>1435</v>
      </c>
      <c r="G318" s="226"/>
      <c r="H318" s="227" t="s">
        <v>19</v>
      </c>
      <c r="I318" s="229"/>
      <c r="J318" s="226"/>
      <c r="K318" s="226"/>
      <c r="L318" s="230"/>
      <c r="M318" s="231"/>
      <c r="N318" s="232"/>
      <c r="O318" s="232"/>
      <c r="P318" s="232"/>
      <c r="Q318" s="232"/>
      <c r="R318" s="232"/>
      <c r="S318" s="232"/>
      <c r="T318" s="23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4" t="s">
        <v>156</v>
      </c>
      <c r="AU318" s="234" t="s">
        <v>83</v>
      </c>
      <c r="AV318" s="13" t="s">
        <v>81</v>
      </c>
      <c r="AW318" s="13" t="s">
        <v>35</v>
      </c>
      <c r="AX318" s="13" t="s">
        <v>73</v>
      </c>
      <c r="AY318" s="234" t="s">
        <v>143</v>
      </c>
    </row>
    <row r="319" s="13" customFormat="1">
      <c r="A319" s="13"/>
      <c r="B319" s="225"/>
      <c r="C319" s="226"/>
      <c r="D319" s="218" t="s">
        <v>156</v>
      </c>
      <c r="E319" s="227" t="s">
        <v>19</v>
      </c>
      <c r="F319" s="228" t="s">
        <v>159</v>
      </c>
      <c r="G319" s="226"/>
      <c r="H319" s="227" t="s">
        <v>19</v>
      </c>
      <c r="I319" s="229"/>
      <c r="J319" s="226"/>
      <c r="K319" s="226"/>
      <c r="L319" s="230"/>
      <c r="M319" s="231"/>
      <c r="N319" s="232"/>
      <c r="O319" s="232"/>
      <c r="P319" s="232"/>
      <c r="Q319" s="232"/>
      <c r="R319" s="232"/>
      <c r="S319" s="232"/>
      <c r="T319" s="23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4" t="s">
        <v>156</v>
      </c>
      <c r="AU319" s="234" t="s">
        <v>83</v>
      </c>
      <c r="AV319" s="13" t="s">
        <v>81</v>
      </c>
      <c r="AW319" s="13" t="s">
        <v>35</v>
      </c>
      <c r="AX319" s="13" t="s">
        <v>73</v>
      </c>
      <c r="AY319" s="234" t="s">
        <v>143</v>
      </c>
    </row>
    <row r="320" s="14" customFormat="1">
      <c r="A320" s="14"/>
      <c r="B320" s="235"/>
      <c r="C320" s="236"/>
      <c r="D320" s="218" t="s">
        <v>156</v>
      </c>
      <c r="E320" s="237" t="s">
        <v>19</v>
      </c>
      <c r="F320" s="238" t="s">
        <v>1525</v>
      </c>
      <c r="G320" s="236"/>
      <c r="H320" s="239">
        <v>400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5" t="s">
        <v>156</v>
      </c>
      <c r="AU320" s="245" t="s">
        <v>83</v>
      </c>
      <c r="AV320" s="14" t="s">
        <v>83</v>
      </c>
      <c r="AW320" s="14" t="s">
        <v>35</v>
      </c>
      <c r="AX320" s="14" t="s">
        <v>81</v>
      </c>
      <c r="AY320" s="245" t="s">
        <v>143</v>
      </c>
    </row>
    <row r="321" s="2" customFormat="1" ht="16.5" customHeight="1">
      <c r="A321" s="39"/>
      <c r="B321" s="40"/>
      <c r="C321" s="257" t="s">
        <v>375</v>
      </c>
      <c r="D321" s="257" t="s">
        <v>468</v>
      </c>
      <c r="E321" s="258" t="s">
        <v>567</v>
      </c>
      <c r="F321" s="259" t="s">
        <v>568</v>
      </c>
      <c r="G321" s="260" t="s">
        <v>556</v>
      </c>
      <c r="H321" s="261">
        <v>12</v>
      </c>
      <c r="I321" s="262"/>
      <c r="J321" s="263">
        <f>ROUND(I321*H321,2)</f>
        <v>0</v>
      </c>
      <c r="K321" s="259" t="s">
        <v>149</v>
      </c>
      <c r="L321" s="264"/>
      <c r="M321" s="265" t="s">
        <v>19</v>
      </c>
      <c r="N321" s="266" t="s">
        <v>44</v>
      </c>
      <c r="O321" s="85"/>
      <c r="P321" s="214">
        <f>O321*H321</f>
        <v>0</v>
      </c>
      <c r="Q321" s="214">
        <v>0.001</v>
      </c>
      <c r="R321" s="214">
        <f>Q321*H321</f>
        <v>0.012</v>
      </c>
      <c r="S321" s="214">
        <v>0</v>
      </c>
      <c r="T321" s="21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210</v>
      </c>
      <c r="AT321" s="216" t="s">
        <v>468</v>
      </c>
      <c r="AU321" s="216" t="s">
        <v>83</v>
      </c>
      <c r="AY321" s="18" t="s">
        <v>143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81</v>
      </c>
      <c r="BK321" s="217">
        <f>ROUND(I321*H321,2)</f>
        <v>0</v>
      </c>
      <c r="BL321" s="18" t="s">
        <v>150</v>
      </c>
      <c r="BM321" s="216" t="s">
        <v>1526</v>
      </c>
    </row>
    <row r="322" s="2" customFormat="1">
      <c r="A322" s="39"/>
      <c r="B322" s="40"/>
      <c r="C322" s="41"/>
      <c r="D322" s="218" t="s">
        <v>152</v>
      </c>
      <c r="E322" s="41"/>
      <c r="F322" s="219" t="s">
        <v>568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152</v>
      </c>
      <c r="AU322" s="18" t="s">
        <v>83</v>
      </c>
    </row>
    <row r="323" s="14" customFormat="1">
      <c r="A323" s="14"/>
      <c r="B323" s="235"/>
      <c r="C323" s="236"/>
      <c r="D323" s="218" t="s">
        <v>156</v>
      </c>
      <c r="E323" s="236"/>
      <c r="F323" s="238" t="s">
        <v>1527</v>
      </c>
      <c r="G323" s="236"/>
      <c r="H323" s="239">
        <v>12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5" t="s">
        <v>156</v>
      </c>
      <c r="AU323" s="245" t="s">
        <v>83</v>
      </c>
      <c r="AV323" s="14" t="s">
        <v>83</v>
      </c>
      <c r="AW323" s="14" t="s">
        <v>4</v>
      </c>
      <c r="AX323" s="14" t="s">
        <v>81</v>
      </c>
      <c r="AY323" s="245" t="s">
        <v>143</v>
      </c>
    </row>
    <row r="324" s="2" customFormat="1" ht="16.5" customHeight="1">
      <c r="A324" s="39"/>
      <c r="B324" s="40"/>
      <c r="C324" s="205" t="s">
        <v>381</v>
      </c>
      <c r="D324" s="205" t="s">
        <v>145</v>
      </c>
      <c r="E324" s="206" t="s">
        <v>572</v>
      </c>
      <c r="F324" s="207" t="s">
        <v>573</v>
      </c>
      <c r="G324" s="208" t="s">
        <v>148</v>
      </c>
      <c r="H324" s="209">
        <v>200</v>
      </c>
      <c r="I324" s="210"/>
      <c r="J324" s="211">
        <f>ROUND(I324*H324,2)</f>
        <v>0</v>
      </c>
      <c r="K324" s="207" t="s">
        <v>149</v>
      </c>
      <c r="L324" s="45"/>
      <c r="M324" s="212" t="s">
        <v>19</v>
      </c>
      <c r="N324" s="213" t="s">
        <v>44</v>
      </c>
      <c r="O324" s="85"/>
      <c r="P324" s="214">
        <f>O324*H324</f>
        <v>0</v>
      </c>
      <c r="Q324" s="214">
        <v>0</v>
      </c>
      <c r="R324" s="214">
        <f>Q324*H324</f>
        <v>0</v>
      </c>
      <c r="S324" s="214">
        <v>0</v>
      </c>
      <c r="T324" s="21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6" t="s">
        <v>150</v>
      </c>
      <c r="AT324" s="216" t="s">
        <v>145</v>
      </c>
      <c r="AU324" s="216" t="s">
        <v>83</v>
      </c>
      <c r="AY324" s="18" t="s">
        <v>143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8" t="s">
        <v>81</v>
      </c>
      <c r="BK324" s="217">
        <f>ROUND(I324*H324,2)</f>
        <v>0</v>
      </c>
      <c r="BL324" s="18" t="s">
        <v>150</v>
      </c>
      <c r="BM324" s="216" t="s">
        <v>1528</v>
      </c>
    </row>
    <row r="325" s="2" customFormat="1">
      <c r="A325" s="39"/>
      <c r="B325" s="40"/>
      <c r="C325" s="41"/>
      <c r="D325" s="218" t="s">
        <v>152</v>
      </c>
      <c r="E325" s="41"/>
      <c r="F325" s="219" t="s">
        <v>575</v>
      </c>
      <c r="G325" s="41"/>
      <c r="H325" s="41"/>
      <c r="I325" s="220"/>
      <c r="J325" s="41"/>
      <c r="K325" s="41"/>
      <c r="L325" s="45"/>
      <c r="M325" s="221"/>
      <c r="N325" s="222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152</v>
      </c>
      <c r="AU325" s="18" t="s">
        <v>83</v>
      </c>
    </row>
    <row r="326" s="2" customFormat="1">
      <c r="A326" s="39"/>
      <c r="B326" s="40"/>
      <c r="C326" s="41"/>
      <c r="D326" s="223" t="s">
        <v>154</v>
      </c>
      <c r="E326" s="41"/>
      <c r="F326" s="224" t="s">
        <v>576</v>
      </c>
      <c r="G326" s="41"/>
      <c r="H326" s="41"/>
      <c r="I326" s="220"/>
      <c r="J326" s="41"/>
      <c r="K326" s="41"/>
      <c r="L326" s="45"/>
      <c r="M326" s="221"/>
      <c r="N326" s="222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154</v>
      </c>
      <c r="AU326" s="18" t="s">
        <v>83</v>
      </c>
    </row>
    <row r="327" s="13" customFormat="1">
      <c r="A327" s="13"/>
      <c r="B327" s="225"/>
      <c r="C327" s="226"/>
      <c r="D327" s="218" t="s">
        <v>156</v>
      </c>
      <c r="E327" s="227" t="s">
        <v>19</v>
      </c>
      <c r="F327" s="228" t="s">
        <v>1435</v>
      </c>
      <c r="G327" s="226"/>
      <c r="H327" s="227" t="s">
        <v>19</v>
      </c>
      <c r="I327" s="229"/>
      <c r="J327" s="226"/>
      <c r="K327" s="226"/>
      <c r="L327" s="230"/>
      <c r="M327" s="231"/>
      <c r="N327" s="232"/>
      <c r="O327" s="232"/>
      <c r="P327" s="232"/>
      <c r="Q327" s="232"/>
      <c r="R327" s="232"/>
      <c r="S327" s="232"/>
      <c r="T327" s="23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4" t="s">
        <v>156</v>
      </c>
      <c r="AU327" s="234" t="s">
        <v>83</v>
      </c>
      <c r="AV327" s="13" t="s">
        <v>81</v>
      </c>
      <c r="AW327" s="13" t="s">
        <v>35</v>
      </c>
      <c r="AX327" s="13" t="s">
        <v>73</v>
      </c>
      <c r="AY327" s="234" t="s">
        <v>143</v>
      </c>
    </row>
    <row r="328" s="13" customFormat="1">
      <c r="A328" s="13"/>
      <c r="B328" s="225"/>
      <c r="C328" s="226"/>
      <c r="D328" s="218" t="s">
        <v>156</v>
      </c>
      <c r="E328" s="227" t="s">
        <v>19</v>
      </c>
      <c r="F328" s="228" t="s">
        <v>333</v>
      </c>
      <c r="G328" s="226"/>
      <c r="H328" s="227" t="s">
        <v>19</v>
      </c>
      <c r="I328" s="229"/>
      <c r="J328" s="226"/>
      <c r="K328" s="226"/>
      <c r="L328" s="230"/>
      <c r="M328" s="231"/>
      <c r="N328" s="232"/>
      <c r="O328" s="232"/>
      <c r="P328" s="232"/>
      <c r="Q328" s="232"/>
      <c r="R328" s="232"/>
      <c r="S328" s="232"/>
      <c r="T328" s="23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4" t="s">
        <v>156</v>
      </c>
      <c r="AU328" s="234" t="s">
        <v>83</v>
      </c>
      <c r="AV328" s="13" t="s">
        <v>81</v>
      </c>
      <c r="AW328" s="13" t="s">
        <v>35</v>
      </c>
      <c r="AX328" s="13" t="s">
        <v>73</v>
      </c>
      <c r="AY328" s="234" t="s">
        <v>143</v>
      </c>
    </row>
    <row r="329" s="14" customFormat="1">
      <c r="A329" s="14"/>
      <c r="B329" s="235"/>
      <c r="C329" s="236"/>
      <c r="D329" s="218" t="s">
        <v>156</v>
      </c>
      <c r="E329" s="237" t="s">
        <v>19</v>
      </c>
      <c r="F329" s="238" t="s">
        <v>1529</v>
      </c>
      <c r="G329" s="236"/>
      <c r="H329" s="239">
        <v>200</v>
      </c>
      <c r="I329" s="240"/>
      <c r="J329" s="236"/>
      <c r="K329" s="236"/>
      <c r="L329" s="241"/>
      <c r="M329" s="242"/>
      <c r="N329" s="243"/>
      <c r="O329" s="243"/>
      <c r="P329" s="243"/>
      <c r="Q329" s="243"/>
      <c r="R329" s="243"/>
      <c r="S329" s="243"/>
      <c r="T329" s="24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5" t="s">
        <v>156</v>
      </c>
      <c r="AU329" s="245" t="s">
        <v>83</v>
      </c>
      <c r="AV329" s="14" t="s">
        <v>83</v>
      </c>
      <c r="AW329" s="14" t="s">
        <v>35</v>
      </c>
      <c r="AX329" s="14" t="s">
        <v>81</v>
      </c>
      <c r="AY329" s="245" t="s">
        <v>143</v>
      </c>
    </row>
    <row r="330" s="2" customFormat="1" ht="16.5" customHeight="1">
      <c r="A330" s="39"/>
      <c r="B330" s="40"/>
      <c r="C330" s="205" t="s">
        <v>387</v>
      </c>
      <c r="D330" s="205" t="s">
        <v>145</v>
      </c>
      <c r="E330" s="206" t="s">
        <v>579</v>
      </c>
      <c r="F330" s="207" t="s">
        <v>580</v>
      </c>
      <c r="G330" s="208" t="s">
        <v>148</v>
      </c>
      <c r="H330" s="209">
        <v>200</v>
      </c>
      <c r="I330" s="210"/>
      <c r="J330" s="211">
        <f>ROUND(I330*H330,2)</f>
        <v>0</v>
      </c>
      <c r="K330" s="207" t="s">
        <v>149</v>
      </c>
      <c r="L330" s="45"/>
      <c r="M330" s="212" t="s">
        <v>19</v>
      </c>
      <c r="N330" s="213" t="s">
        <v>44</v>
      </c>
      <c r="O330" s="85"/>
      <c r="P330" s="214">
        <f>O330*H330</f>
        <v>0</v>
      </c>
      <c r="Q330" s="214">
        <v>0</v>
      </c>
      <c r="R330" s="214">
        <f>Q330*H330</f>
        <v>0</v>
      </c>
      <c r="S330" s="214">
        <v>0</v>
      </c>
      <c r="T330" s="21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6" t="s">
        <v>150</v>
      </c>
      <c r="AT330" s="216" t="s">
        <v>145</v>
      </c>
      <c r="AU330" s="216" t="s">
        <v>83</v>
      </c>
      <c r="AY330" s="18" t="s">
        <v>143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8" t="s">
        <v>81</v>
      </c>
      <c r="BK330" s="217">
        <f>ROUND(I330*H330,2)</f>
        <v>0</v>
      </c>
      <c r="BL330" s="18" t="s">
        <v>150</v>
      </c>
      <c r="BM330" s="216" t="s">
        <v>1530</v>
      </c>
    </row>
    <row r="331" s="2" customFormat="1">
      <c r="A331" s="39"/>
      <c r="B331" s="40"/>
      <c r="C331" s="41"/>
      <c r="D331" s="218" t="s">
        <v>152</v>
      </c>
      <c r="E331" s="41"/>
      <c r="F331" s="219" t="s">
        <v>582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152</v>
      </c>
      <c r="AU331" s="18" t="s">
        <v>83</v>
      </c>
    </row>
    <row r="332" s="2" customFormat="1">
      <c r="A332" s="39"/>
      <c r="B332" s="40"/>
      <c r="C332" s="41"/>
      <c r="D332" s="223" t="s">
        <v>154</v>
      </c>
      <c r="E332" s="41"/>
      <c r="F332" s="224" t="s">
        <v>583</v>
      </c>
      <c r="G332" s="41"/>
      <c r="H332" s="41"/>
      <c r="I332" s="220"/>
      <c r="J332" s="41"/>
      <c r="K332" s="41"/>
      <c r="L332" s="45"/>
      <c r="M332" s="221"/>
      <c r="N332" s="222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154</v>
      </c>
      <c r="AU332" s="18" t="s">
        <v>83</v>
      </c>
    </row>
    <row r="333" s="13" customFormat="1">
      <c r="A333" s="13"/>
      <c r="B333" s="225"/>
      <c r="C333" s="226"/>
      <c r="D333" s="218" t="s">
        <v>156</v>
      </c>
      <c r="E333" s="227" t="s">
        <v>19</v>
      </c>
      <c r="F333" s="228" t="s">
        <v>1435</v>
      </c>
      <c r="G333" s="226"/>
      <c r="H333" s="227" t="s">
        <v>19</v>
      </c>
      <c r="I333" s="229"/>
      <c r="J333" s="226"/>
      <c r="K333" s="226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156</v>
      </c>
      <c r="AU333" s="234" t="s">
        <v>83</v>
      </c>
      <c r="AV333" s="13" t="s">
        <v>81</v>
      </c>
      <c r="AW333" s="13" t="s">
        <v>35</v>
      </c>
      <c r="AX333" s="13" t="s">
        <v>73</v>
      </c>
      <c r="AY333" s="234" t="s">
        <v>143</v>
      </c>
    </row>
    <row r="334" s="13" customFormat="1">
      <c r="A334" s="13"/>
      <c r="B334" s="225"/>
      <c r="C334" s="226"/>
      <c r="D334" s="218" t="s">
        <v>156</v>
      </c>
      <c r="E334" s="227" t="s">
        <v>19</v>
      </c>
      <c r="F334" s="228" t="s">
        <v>333</v>
      </c>
      <c r="G334" s="226"/>
      <c r="H334" s="227" t="s">
        <v>19</v>
      </c>
      <c r="I334" s="229"/>
      <c r="J334" s="226"/>
      <c r="K334" s="226"/>
      <c r="L334" s="230"/>
      <c r="M334" s="231"/>
      <c r="N334" s="232"/>
      <c r="O334" s="232"/>
      <c r="P334" s="232"/>
      <c r="Q334" s="232"/>
      <c r="R334" s="232"/>
      <c r="S334" s="232"/>
      <c r="T334" s="23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4" t="s">
        <v>156</v>
      </c>
      <c r="AU334" s="234" t="s">
        <v>83</v>
      </c>
      <c r="AV334" s="13" t="s">
        <v>81</v>
      </c>
      <c r="AW334" s="13" t="s">
        <v>35</v>
      </c>
      <c r="AX334" s="13" t="s">
        <v>73</v>
      </c>
      <c r="AY334" s="234" t="s">
        <v>143</v>
      </c>
    </row>
    <row r="335" s="14" customFormat="1">
      <c r="A335" s="14"/>
      <c r="B335" s="235"/>
      <c r="C335" s="236"/>
      <c r="D335" s="218" t="s">
        <v>156</v>
      </c>
      <c r="E335" s="237" t="s">
        <v>19</v>
      </c>
      <c r="F335" s="238" t="s">
        <v>1529</v>
      </c>
      <c r="G335" s="236"/>
      <c r="H335" s="239">
        <v>200</v>
      </c>
      <c r="I335" s="240"/>
      <c r="J335" s="236"/>
      <c r="K335" s="236"/>
      <c r="L335" s="241"/>
      <c r="M335" s="242"/>
      <c r="N335" s="243"/>
      <c r="O335" s="243"/>
      <c r="P335" s="243"/>
      <c r="Q335" s="243"/>
      <c r="R335" s="243"/>
      <c r="S335" s="243"/>
      <c r="T335" s="24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5" t="s">
        <v>156</v>
      </c>
      <c r="AU335" s="245" t="s">
        <v>83</v>
      </c>
      <c r="AV335" s="14" t="s">
        <v>83</v>
      </c>
      <c r="AW335" s="14" t="s">
        <v>35</v>
      </c>
      <c r="AX335" s="14" t="s">
        <v>81</v>
      </c>
      <c r="AY335" s="245" t="s">
        <v>143</v>
      </c>
    </row>
    <row r="336" s="2" customFormat="1" ht="16.5" customHeight="1">
      <c r="A336" s="39"/>
      <c r="B336" s="40"/>
      <c r="C336" s="205" t="s">
        <v>393</v>
      </c>
      <c r="D336" s="205" t="s">
        <v>145</v>
      </c>
      <c r="E336" s="206" t="s">
        <v>1531</v>
      </c>
      <c r="F336" s="207" t="s">
        <v>1532</v>
      </c>
      <c r="G336" s="208" t="s">
        <v>148</v>
      </c>
      <c r="H336" s="209">
        <v>400</v>
      </c>
      <c r="I336" s="210"/>
      <c r="J336" s="211">
        <f>ROUND(I336*H336,2)</f>
        <v>0</v>
      </c>
      <c r="K336" s="207" t="s">
        <v>149</v>
      </c>
      <c r="L336" s="45"/>
      <c r="M336" s="212" t="s">
        <v>19</v>
      </c>
      <c r="N336" s="213" t="s">
        <v>44</v>
      </c>
      <c r="O336" s="85"/>
      <c r="P336" s="214">
        <f>O336*H336</f>
        <v>0</v>
      </c>
      <c r="Q336" s="214">
        <v>0</v>
      </c>
      <c r="R336" s="214">
        <f>Q336*H336</f>
        <v>0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150</v>
      </c>
      <c r="AT336" s="216" t="s">
        <v>145</v>
      </c>
      <c r="AU336" s="216" t="s">
        <v>83</v>
      </c>
      <c r="AY336" s="18" t="s">
        <v>143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81</v>
      </c>
      <c r="BK336" s="217">
        <f>ROUND(I336*H336,2)</f>
        <v>0</v>
      </c>
      <c r="BL336" s="18" t="s">
        <v>150</v>
      </c>
      <c r="BM336" s="216" t="s">
        <v>1533</v>
      </c>
    </row>
    <row r="337" s="2" customFormat="1">
      <c r="A337" s="39"/>
      <c r="B337" s="40"/>
      <c r="C337" s="41"/>
      <c r="D337" s="218" t="s">
        <v>152</v>
      </c>
      <c r="E337" s="41"/>
      <c r="F337" s="219" t="s">
        <v>1534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152</v>
      </c>
      <c r="AU337" s="18" t="s">
        <v>83</v>
      </c>
    </row>
    <row r="338" s="2" customFormat="1">
      <c r="A338" s="39"/>
      <c r="B338" s="40"/>
      <c r="C338" s="41"/>
      <c r="D338" s="223" t="s">
        <v>154</v>
      </c>
      <c r="E338" s="41"/>
      <c r="F338" s="224" t="s">
        <v>1535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154</v>
      </c>
      <c r="AU338" s="18" t="s">
        <v>83</v>
      </c>
    </row>
    <row r="339" s="13" customFormat="1">
      <c r="A339" s="13"/>
      <c r="B339" s="225"/>
      <c r="C339" s="226"/>
      <c r="D339" s="218" t="s">
        <v>156</v>
      </c>
      <c r="E339" s="227" t="s">
        <v>19</v>
      </c>
      <c r="F339" s="228" t="s">
        <v>1435</v>
      </c>
      <c r="G339" s="226"/>
      <c r="H339" s="227" t="s">
        <v>19</v>
      </c>
      <c r="I339" s="229"/>
      <c r="J339" s="226"/>
      <c r="K339" s="226"/>
      <c r="L339" s="230"/>
      <c r="M339" s="231"/>
      <c r="N339" s="232"/>
      <c r="O339" s="232"/>
      <c r="P339" s="232"/>
      <c r="Q339" s="232"/>
      <c r="R339" s="232"/>
      <c r="S339" s="232"/>
      <c r="T339" s="23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4" t="s">
        <v>156</v>
      </c>
      <c r="AU339" s="234" t="s">
        <v>83</v>
      </c>
      <c r="AV339" s="13" t="s">
        <v>81</v>
      </c>
      <c r="AW339" s="13" t="s">
        <v>35</v>
      </c>
      <c r="AX339" s="13" t="s">
        <v>73</v>
      </c>
      <c r="AY339" s="234" t="s">
        <v>143</v>
      </c>
    </row>
    <row r="340" s="13" customFormat="1">
      <c r="A340" s="13"/>
      <c r="B340" s="225"/>
      <c r="C340" s="226"/>
      <c r="D340" s="218" t="s">
        <v>156</v>
      </c>
      <c r="E340" s="227" t="s">
        <v>19</v>
      </c>
      <c r="F340" s="228" t="s">
        <v>159</v>
      </c>
      <c r="G340" s="226"/>
      <c r="H340" s="227" t="s">
        <v>19</v>
      </c>
      <c r="I340" s="229"/>
      <c r="J340" s="226"/>
      <c r="K340" s="226"/>
      <c r="L340" s="230"/>
      <c r="M340" s="231"/>
      <c r="N340" s="232"/>
      <c r="O340" s="232"/>
      <c r="P340" s="232"/>
      <c r="Q340" s="232"/>
      <c r="R340" s="232"/>
      <c r="S340" s="232"/>
      <c r="T340" s="23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4" t="s">
        <v>156</v>
      </c>
      <c r="AU340" s="234" t="s">
        <v>83</v>
      </c>
      <c r="AV340" s="13" t="s">
        <v>81</v>
      </c>
      <c r="AW340" s="13" t="s">
        <v>35</v>
      </c>
      <c r="AX340" s="13" t="s">
        <v>73</v>
      </c>
      <c r="AY340" s="234" t="s">
        <v>143</v>
      </c>
    </row>
    <row r="341" s="14" customFormat="1">
      <c r="A341" s="14"/>
      <c r="B341" s="235"/>
      <c r="C341" s="236"/>
      <c r="D341" s="218" t="s">
        <v>156</v>
      </c>
      <c r="E341" s="237" t="s">
        <v>19</v>
      </c>
      <c r="F341" s="238" t="s">
        <v>1525</v>
      </c>
      <c r="G341" s="236"/>
      <c r="H341" s="239">
        <v>400</v>
      </c>
      <c r="I341" s="240"/>
      <c r="J341" s="236"/>
      <c r="K341" s="236"/>
      <c r="L341" s="241"/>
      <c r="M341" s="242"/>
      <c r="N341" s="243"/>
      <c r="O341" s="243"/>
      <c r="P341" s="243"/>
      <c r="Q341" s="243"/>
      <c r="R341" s="243"/>
      <c r="S341" s="243"/>
      <c r="T341" s="24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5" t="s">
        <v>156</v>
      </c>
      <c r="AU341" s="245" t="s">
        <v>83</v>
      </c>
      <c r="AV341" s="14" t="s">
        <v>83</v>
      </c>
      <c r="AW341" s="14" t="s">
        <v>35</v>
      </c>
      <c r="AX341" s="14" t="s">
        <v>81</v>
      </c>
      <c r="AY341" s="245" t="s">
        <v>143</v>
      </c>
    </row>
    <row r="342" s="2" customFormat="1" ht="16.5" customHeight="1">
      <c r="A342" s="39"/>
      <c r="B342" s="40"/>
      <c r="C342" s="205" t="s">
        <v>399</v>
      </c>
      <c r="D342" s="205" t="s">
        <v>145</v>
      </c>
      <c r="E342" s="206" t="s">
        <v>592</v>
      </c>
      <c r="F342" s="207" t="s">
        <v>593</v>
      </c>
      <c r="G342" s="208" t="s">
        <v>148</v>
      </c>
      <c r="H342" s="209">
        <v>400</v>
      </c>
      <c r="I342" s="210"/>
      <c r="J342" s="211">
        <f>ROUND(I342*H342,2)</f>
        <v>0</v>
      </c>
      <c r="K342" s="207" t="s">
        <v>149</v>
      </c>
      <c r="L342" s="45"/>
      <c r="M342" s="212" t="s">
        <v>19</v>
      </c>
      <c r="N342" s="213" t="s">
        <v>44</v>
      </c>
      <c r="O342" s="85"/>
      <c r="P342" s="214">
        <f>O342*H342</f>
        <v>0</v>
      </c>
      <c r="Q342" s="214">
        <v>0</v>
      </c>
      <c r="R342" s="214">
        <f>Q342*H342</f>
        <v>0</v>
      </c>
      <c r="S342" s="214">
        <v>0</v>
      </c>
      <c r="T342" s="21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150</v>
      </c>
      <c r="AT342" s="216" t="s">
        <v>145</v>
      </c>
      <c r="AU342" s="216" t="s">
        <v>83</v>
      </c>
      <c r="AY342" s="18" t="s">
        <v>143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81</v>
      </c>
      <c r="BK342" s="217">
        <f>ROUND(I342*H342,2)</f>
        <v>0</v>
      </c>
      <c r="BL342" s="18" t="s">
        <v>150</v>
      </c>
      <c r="BM342" s="216" t="s">
        <v>1536</v>
      </c>
    </row>
    <row r="343" s="2" customFormat="1">
      <c r="A343" s="39"/>
      <c r="B343" s="40"/>
      <c r="C343" s="41"/>
      <c r="D343" s="218" t="s">
        <v>152</v>
      </c>
      <c r="E343" s="41"/>
      <c r="F343" s="219" t="s">
        <v>595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152</v>
      </c>
      <c r="AU343" s="18" t="s">
        <v>83</v>
      </c>
    </row>
    <row r="344" s="2" customFormat="1">
      <c r="A344" s="39"/>
      <c r="B344" s="40"/>
      <c r="C344" s="41"/>
      <c r="D344" s="223" t="s">
        <v>154</v>
      </c>
      <c r="E344" s="41"/>
      <c r="F344" s="224" t="s">
        <v>596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154</v>
      </c>
      <c r="AU344" s="18" t="s">
        <v>83</v>
      </c>
    </row>
    <row r="345" s="13" customFormat="1">
      <c r="A345" s="13"/>
      <c r="B345" s="225"/>
      <c r="C345" s="226"/>
      <c r="D345" s="218" t="s">
        <v>156</v>
      </c>
      <c r="E345" s="227" t="s">
        <v>19</v>
      </c>
      <c r="F345" s="228" t="s">
        <v>1435</v>
      </c>
      <c r="G345" s="226"/>
      <c r="H345" s="227" t="s">
        <v>19</v>
      </c>
      <c r="I345" s="229"/>
      <c r="J345" s="226"/>
      <c r="K345" s="226"/>
      <c r="L345" s="230"/>
      <c r="M345" s="231"/>
      <c r="N345" s="232"/>
      <c r="O345" s="232"/>
      <c r="P345" s="232"/>
      <c r="Q345" s="232"/>
      <c r="R345" s="232"/>
      <c r="S345" s="232"/>
      <c r="T345" s="23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4" t="s">
        <v>156</v>
      </c>
      <c r="AU345" s="234" t="s">
        <v>83</v>
      </c>
      <c r="AV345" s="13" t="s">
        <v>81</v>
      </c>
      <c r="AW345" s="13" t="s">
        <v>35</v>
      </c>
      <c r="AX345" s="13" t="s">
        <v>73</v>
      </c>
      <c r="AY345" s="234" t="s">
        <v>143</v>
      </c>
    </row>
    <row r="346" s="13" customFormat="1">
      <c r="A346" s="13"/>
      <c r="B346" s="225"/>
      <c r="C346" s="226"/>
      <c r="D346" s="218" t="s">
        <v>156</v>
      </c>
      <c r="E346" s="227" t="s">
        <v>19</v>
      </c>
      <c r="F346" s="228" t="s">
        <v>159</v>
      </c>
      <c r="G346" s="226"/>
      <c r="H346" s="227" t="s">
        <v>19</v>
      </c>
      <c r="I346" s="229"/>
      <c r="J346" s="226"/>
      <c r="K346" s="226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156</v>
      </c>
      <c r="AU346" s="234" t="s">
        <v>83</v>
      </c>
      <c r="AV346" s="13" t="s">
        <v>81</v>
      </c>
      <c r="AW346" s="13" t="s">
        <v>35</v>
      </c>
      <c r="AX346" s="13" t="s">
        <v>73</v>
      </c>
      <c r="AY346" s="234" t="s">
        <v>143</v>
      </c>
    </row>
    <row r="347" s="14" customFormat="1">
      <c r="A347" s="14"/>
      <c r="B347" s="235"/>
      <c r="C347" s="236"/>
      <c r="D347" s="218" t="s">
        <v>156</v>
      </c>
      <c r="E347" s="237" t="s">
        <v>19</v>
      </c>
      <c r="F347" s="238" t="s">
        <v>1525</v>
      </c>
      <c r="G347" s="236"/>
      <c r="H347" s="239">
        <v>400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5" t="s">
        <v>156</v>
      </c>
      <c r="AU347" s="245" t="s">
        <v>83</v>
      </c>
      <c r="AV347" s="14" t="s">
        <v>83</v>
      </c>
      <c r="AW347" s="14" t="s">
        <v>35</v>
      </c>
      <c r="AX347" s="14" t="s">
        <v>73</v>
      </c>
      <c r="AY347" s="245" t="s">
        <v>143</v>
      </c>
    </row>
    <row r="348" s="15" customFormat="1">
      <c r="A348" s="15"/>
      <c r="B348" s="246"/>
      <c r="C348" s="247"/>
      <c r="D348" s="218" t="s">
        <v>156</v>
      </c>
      <c r="E348" s="248" t="s">
        <v>19</v>
      </c>
      <c r="F348" s="249" t="s">
        <v>174</v>
      </c>
      <c r="G348" s="247"/>
      <c r="H348" s="250">
        <v>400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56" t="s">
        <v>156</v>
      </c>
      <c r="AU348" s="256" t="s">
        <v>83</v>
      </c>
      <c r="AV348" s="15" t="s">
        <v>150</v>
      </c>
      <c r="AW348" s="15" t="s">
        <v>35</v>
      </c>
      <c r="AX348" s="15" t="s">
        <v>81</v>
      </c>
      <c r="AY348" s="256" t="s">
        <v>143</v>
      </c>
    </row>
    <row r="349" s="2" customFormat="1" ht="16.5" customHeight="1">
      <c r="A349" s="39"/>
      <c r="B349" s="40"/>
      <c r="C349" s="205" t="s">
        <v>405</v>
      </c>
      <c r="D349" s="205" t="s">
        <v>145</v>
      </c>
      <c r="E349" s="206" t="s">
        <v>598</v>
      </c>
      <c r="F349" s="207" t="s">
        <v>599</v>
      </c>
      <c r="G349" s="208" t="s">
        <v>148</v>
      </c>
      <c r="H349" s="209">
        <v>213</v>
      </c>
      <c r="I349" s="210"/>
      <c r="J349" s="211">
        <f>ROUND(I349*H349,2)</f>
        <v>0</v>
      </c>
      <c r="K349" s="207" t="s">
        <v>149</v>
      </c>
      <c r="L349" s="45"/>
      <c r="M349" s="212" t="s">
        <v>19</v>
      </c>
      <c r="N349" s="213" t="s">
        <v>44</v>
      </c>
      <c r="O349" s="85"/>
      <c r="P349" s="214">
        <f>O349*H349</f>
        <v>0</v>
      </c>
      <c r="Q349" s="214">
        <v>0</v>
      </c>
      <c r="R349" s="214">
        <f>Q349*H349</f>
        <v>0</v>
      </c>
      <c r="S349" s="214">
        <v>0</v>
      </c>
      <c r="T349" s="21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6" t="s">
        <v>150</v>
      </c>
      <c r="AT349" s="216" t="s">
        <v>145</v>
      </c>
      <c r="AU349" s="216" t="s">
        <v>83</v>
      </c>
      <c r="AY349" s="18" t="s">
        <v>143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8" t="s">
        <v>81</v>
      </c>
      <c r="BK349" s="217">
        <f>ROUND(I349*H349,2)</f>
        <v>0</v>
      </c>
      <c r="BL349" s="18" t="s">
        <v>150</v>
      </c>
      <c r="BM349" s="216" t="s">
        <v>1537</v>
      </c>
    </row>
    <row r="350" s="2" customFormat="1">
      <c r="A350" s="39"/>
      <c r="B350" s="40"/>
      <c r="C350" s="41"/>
      <c r="D350" s="218" t="s">
        <v>152</v>
      </c>
      <c r="E350" s="41"/>
      <c r="F350" s="219" t="s">
        <v>601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152</v>
      </c>
      <c r="AU350" s="18" t="s">
        <v>83</v>
      </c>
    </row>
    <row r="351" s="2" customFormat="1">
      <c r="A351" s="39"/>
      <c r="B351" s="40"/>
      <c r="C351" s="41"/>
      <c r="D351" s="223" t="s">
        <v>154</v>
      </c>
      <c r="E351" s="41"/>
      <c r="F351" s="224" t="s">
        <v>602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154</v>
      </c>
      <c r="AU351" s="18" t="s">
        <v>83</v>
      </c>
    </row>
    <row r="352" s="13" customFormat="1">
      <c r="A352" s="13"/>
      <c r="B352" s="225"/>
      <c r="C352" s="226"/>
      <c r="D352" s="218" t="s">
        <v>156</v>
      </c>
      <c r="E352" s="227" t="s">
        <v>19</v>
      </c>
      <c r="F352" s="228" t="s">
        <v>1435</v>
      </c>
      <c r="G352" s="226"/>
      <c r="H352" s="227" t="s">
        <v>19</v>
      </c>
      <c r="I352" s="229"/>
      <c r="J352" s="226"/>
      <c r="K352" s="226"/>
      <c r="L352" s="230"/>
      <c r="M352" s="231"/>
      <c r="N352" s="232"/>
      <c r="O352" s="232"/>
      <c r="P352" s="232"/>
      <c r="Q352" s="232"/>
      <c r="R352" s="232"/>
      <c r="S352" s="232"/>
      <c r="T352" s="23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4" t="s">
        <v>156</v>
      </c>
      <c r="AU352" s="234" t="s">
        <v>83</v>
      </c>
      <c r="AV352" s="13" t="s">
        <v>81</v>
      </c>
      <c r="AW352" s="13" t="s">
        <v>35</v>
      </c>
      <c r="AX352" s="13" t="s">
        <v>73</v>
      </c>
      <c r="AY352" s="234" t="s">
        <v>143</v>
      </c>
    </row>
    <row r="353" s="13" customFormat="1">
      <c r="A353" s="13"/>
      <c r="B353" s="225"/>
      <c r="C353" s="226"/>
      <c r="D353" s="218" t="s">
        <v>156</v>
      </c>
      <c r="E353" s="227" t="s">
        <v>19</v>
      </c>
      <c r="F353" s="228" t="s">
        <v>544</v>
      </c>
      <c r="G353" s="226"/>
      <c r="H353" s="227" t="s">
        <v>19</v>
      </c>
      <c r="I353" s="229"/>
      <c r="J353" s="226"/>
      <c r="K353" s="226"/>
      <c r="L353" s="230"/>
      <c r="M353" s="231"/>
      <c r="N353" s="232"/>
      <c r="O353" s="232"/>
      <c r="P353" s="232"/>
      <c r="Q353" s="232"/>
      <c r="R353" s="232"/>
      <c r="S353" s="232"/>
      <c r="T353" s="23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4" t="s">
        <v>156</v>
      </c>
      <c r="AU353" s="234" t="s">
        <v>83</v>
      </c>
      <c r="AV353" s="13" t="s">
        <v>81</v>
      </c>
      <c r="AW353" s="13" t="s">
        <v>35</v>
      </c>
      <c r="AX353" s="13" t="s">
        <v>73</v>
      </c>
      <c r="AY353" s="234" t="s">
        <v>143</v>
      </c>
    </row>
    <row r="354" s="13" customFormat="1">
      <c r="A354" s="13"/>
      <c r="B354" s="225"/>
      <c r="C354" s="226"/>
      <c r="D354" s="218" t="s">
        <v>156</v>
      </c>
      <c r="E354" s="227" t="s">
        <v>19</v>
      </c>
      <c r="F354" s="228" t="s">
        <v>169</v>
      </c>
      <c r="G354" s="226"/>
      <c r="H354" s="227" t="s">
        <v>19</v>
      </c>
      <c r="I354" s="229"/>
      <c r="J354" s="226"/>
      <c r="K354" s="226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156</v>
      </c>
      <c r="AU354" s="234" t="s">
        <v>83</v>
      </c>
      <c r="AV354" s="13" t="s">
        <v>81</v>
      </c>
      <c r="AW354" s="13" t="s">
        <v>35</v>
      </c>
      <c r="AX354" s="13" t="s">
        <v>73</v>
      </c>
      <c r="AY354" s="234" t="s">
        <v>143</v>
      </c>
    </row>
    <row r="355" s="14" customFormat="1">
      <c r="A355" s="14"/>
      <c r="B355" s="235"/>
      <c r="C355" s="236"/>
      <c r="D355" s="218" t="s">
        <v>156</v>
      </c>
      <c r="E355" s="237" t="s">
        <v>19</v>
      </c>
      <c r="F355" s="238" t="s">
        <v>1437</v>
      </c>
      <c r="G355" s="236"/>
      <c r="H355" s="239">
        <v>213</v>
      </c>
      <c r="I355" s="240"/>
      <c r="J355" s="236"/>
      <c r="K355" s="236"/>
      <c r="L355" s="241"/>
      <c r="M355" s="242"/>
      <c r="N355" s="243"/>
      <c r="O355" s="243"/>
      <c r="P355" s="243"/>
      <c r="Q355" s="243"/>
      <c r="R355" s="243"/>
      <c r="S355" s="243"/>
      <c r="T355" s="24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5" t="s">
        <v>156</v>
      </c>
      <c r="AU355" s="245" t="s">
        <v>83</v>
      </c>
      <c r="AV355" s="14" t="s">
        <v>83</v>
      </c>
      <c r="AW355" s="14" t="s">
        <v>35</v>
      </c>
      <c r="AX355" s="14" t="s">
        <v>81</v>
      </c>
      <c r="AY355" s="245" t="s">
        <v>143</v>
      </c>
    </row>
    <row r="356" s="2" customFormat="1" ht="16.5" customHeight="1">
      <c r="A356" s="39"/>
      <c r="B356" s="40"/>
      <c r="C356" s="205" t="s">
        <v>411</v>
      </c>
      <c r="D356" s="205" t="s">
        <v>145</v>
      </c>
      <c r="E356" s="206" t="s">
        <v>604</v>
      </c>
      <c r="F356" s="207" t="s">
        <v>605</v>
      </c>
      <c r="G356" s="208" t="s">
        <v>606</v>
      </c>
      <c r="H356" s="209">
        <v>0.021000000000000001</v>
      </c>
      <c r="I356" s="210"/>
      <c r="J356" s="211">
        <f>ROUND(I356*H356,2)</f>
        <v>0</v>
      </c>
      <c r="K356" s="207" t="s">
        <v>149</v>
      </c>
      <c r="L356" s="45"/>
      <c r="M356" s="212" t="s">
        <v>19</v>
      </c>
      <c r="N356" s="213" t="s">
        <v>44</v>
      </c>
      <c r="O356" s="85"/>
      <c r="P356" s="214">
        <f>O356*H356</f>
        <v>0</v>
      </c>
      <c r="Q356" s="214">
        <v>0</v>
      </c>
      <c r="R356" s="214">
        <f>Q356*H356</f>
        <v>0</v>
      </c>
      <c r="S356" s="214">
        <v>0</v>
      </c>
      <c r="T356" s="21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6" t="s">
        <v>150</v>
      </c>
      <c r="AT356" s="216" t="s">
        <v>145</v>
      </c>
      <c r="AU356" s="216" t="s">
        <v>83</v>
      </c>
      <c r="AY356" s="18" t="s">
        <v>143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8" t="s">
        <v>81</v>
      </c>
      <c r="BK356" s="217">
        <f>ROUND(I356*H356,2)</f>
        <v>0</v>
      </c>
      <c r="BL356" s="18" t="s">
        <v>150</v>
      </c>
      <c r="BM356" s="216" t="s">
        <v>1538</v>
      </c>
    </row>
    <row r="357" s="2" customFormat="1">
      <c r="A357" s="39"/>
      <c r="B357" s="40"/>
      <c r="C357" s="41"/>
      <c r="D357" s="218" t="s">
        <v>152</v>
      </c>
      <c r="E357" s="41"/>
      <c r="F357" s="219" t="s">
        <v>608</v>
      </c>
      <c r="G357" s="41"/>
      <c r="H357" s="41"/>
      <c r="I357" s="220"/>
      <c r="J357" s="41"/>
      <c r="K357" s="41"/>
      <c r="L357" s="45"/>
      <c r="M357" s="221"/>
      <c r="N357" s="222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152</v>
      </c>
      <c r="AU357" s="18" t="s">
        <v>83</v>
      </c>
    </row>
    <row r="358" s="2" customFormat="1">
      <c r="A358" s="39"/>
      <c r="B358" s="40"/>
      <c r="C358" s="41"/>
      <c r="D358" s="223" t="s">
        <v>154</v>
      </c>
      <c r="E358" s="41"/>
      <c r="F358" s="224" t="s">
        <v>609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154</v>
      </c>
      <c r="AU358" s="18" t="s">
        <v>83</v>
      </c>
    </row>
    <row r="359" s="13" customFormat="1">
      <c r="A359" s="13"/>
      <c r="B359" s="225"/>
      <c r="C359" s="226"/>
      <c r="D359" s="218" t="s">
        <v>156</v>
      </c>
      <c r="E359" s="227" t="s">
        <v>19</v>
      </c>
      <c r="F359" s="228" t="s">
        <v>1435</v>
      </c>
      <c r="G359" s="226"/>
      <c r="H359" s="227" t="s">
        <v>19</v>
      </c>
      <c r="I359" s="229"/>
      <c r="J359" s="226"/>
      <c r="K359" s="226"/>
      <c r="L359" s="230"/>
      <c r="M359" s="231"/>
      <c r="N359" s="232"/>
      <c r="O359" s="232"/>
      <c r="P359" s="232"/>
      <c r="Q359" s="232"/>
      <c r="R359" s="232"/>
      <c r="S359" s="232"/>
      <c r="T359" s="23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4" t="s">
        <v>156</v>
      </c>
      <c r="AU359" s="234" t="s">
        <v>83</v>
      </c>
      <c r="AV359" s="13" t="s">
        <v>81</v>
      </c>
      <c r="AW359" s="13" t="s">
        <v>35</v>
      </c>
      <c r="AX359" s="13" t="s">
        <v>73</v>
      </c>
      <c r="AY359" s="234" t="s">
        <v>143</v>
      </c>
    </row>
    <row r="360" s="13" customFormat="1">
      <c r="A360" s="13"/>
      <c r="B360" s="225"/>
      <c r="C360" s="226"/>
      <c r="D360" s="218" t="s">
        <v>156</v>
      </c>
      <c r="E360" s="227" t="s">
        <v>19</v>
      </c>
      <c r="F360" s="228" t="s">
        <v>544</v>
      </c>
      <c r="G360" s="226"/>
      <c r="H360" s="227" t="s">
        <v>19</v>
      </c>
      <c r="I360" s="229"/>
      <c r="J360" s="226"/>
      <c r="K360" s="226"/>
      <c r="L360" s="230"/>
      <c r="M360" s="231"/>
      <c r="N360" s="232"/>
      <c r="O360" s="232"/>
      <c r="P360" s="232"/>
      <c r="Q360" s="232"/>
      <c r="R360" s="232"/>
      <c r="S360" s="232"/>
      <c r="T360" s="23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4" t="s">
        <v>156</v>
      </c>
      <c r="AU360" s="234" t="s">
        <v>83</v>
      </c>
      <c r="AV360" s="13" t="s">
        <v>81</v>
      </c>
      <c r="AW360" s="13" t="s">
        <v>35</v>
      </c>
      <c r="AX360" s="13" t="s">
        <v>73</v>
      </c>
      <c r="AY360" s="234" t="s">
        <v>143</v>
      </c>
    </row>
    <row r="361" s="13" customFormat="1">
      <c r="A361" s="13"/>
      <c r="B361" s="225"/>
      <c r="C361" s="226"/>
      <c r="D361" s="218" t="s">
        <v>156</v>
      </c>
      <c r="E361" s="227" t="s">
        <v>19</v>
      </c>
      <c r="F361" s="228" t="s">
        <v>169</v>
      </c>
      <c r="G361" s="226"/>
      <c r="H361" s="227" t="s">
        <v>19</v>
      </c>
      <c r="I361" s="229"/>
      <c r="J361" s="226"/>
      <c r="K361" s="226"/>
      <c r="L361" s="230"/>
      <c r="M361" s="231"/>
      <c r="N361" s="232"/>
      <c r="O361" s="232"/>
      <c r="P361" s="232"/>
      <c r="Q361" s="232"/>
      <c r="R361" s="232"/>
      <c r="S361" s="232"/>
      <c r="T361" s="23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4" t="s">
        <v>156</v>
      </c>
      <c r="AU361" s="234" t="s">
        <v>83</v>
      </c>
      <c r="AV361" s="13" t="s">
        <v>81</v>
      </c>
      <c r="AW361" s="13" t="s">
        <v>35</v>
      </c>
      <c r="AX361" s="13" t="s">
        <v>73</v>
      </c>
      <c r="AY361" s="234" t="s">
        <v>143</v>
      </c>
    </row>
    <row r="362" s="14" customFormat="1">
      <c r="A362" s="14"/>
      <c r="B362" s="235"/>
      <c r="C362" s="236"/>
      <c r="D362" s="218" t="s">
        <v>156</v>
      </c>
      <c r="E362" s="237" t="s">
        <v>19</v>
      </c>
      <c r="F362" s="238" t="s">
        <v>1539</v>
      </c>
      <c r="G362" s="236"/>
      <c r="H362" s="239">
        <v>0.021000000000000001</v>
      </c>
      <c r="I362" s="240"/>
      <c r="J362" s="236"/>
      <c r="K362" s="236"/>
      <c r="L362" s="241"/>
      <c r="M362" s="242"/>
      <c r="N362" s="243"/>
      <c r="O362" s="243"/>
      <c r="P362" s="243"/>
      <c r="Q362" s="243"/>
      <c r="R362" s="243"/>
      <c r="S362" s="243"/>
      <c r="T362" s="24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5" t="s">
        <v>156</v>
      </c>
      <c r="AU362" s="245" t="s">
        <v>83</v>
      </c>
      <c r="AV362" s="14" t="s">
        <v>83</v>
      </c>
      <c r="AW362" s="14" t="s">
        <v>35</v>
      </c>
      <c r="AX362" s="14" t="s">
        <v>81</v>
      </c>
      <c r="AY362" s="245" t="s">
        <v>143</v>
      </c>
    </row>
    <row r="363" s="2" customFormat="1" ht="21.75" customHeight="1">
      <c r="A363" s="39"/>
      <c r="B363" s="40"/>
      <c r="C363" s="205" t="s">
        <v>424</v>
      </c>
      <c r="D363" s="205" t="s">
        <v>145</v>
      </c>
      <c r="E363" s="206" t="s">
        <v>612</v>
      </c>
      <c r="F363" s="207" t="s">
        <v>613</v>
      </c>
      <c r="G363" s="208" t="s">
        <v>148</v>
      </c>
      <c r="H363" s="209">
        <v>378</v>
      </c>
      <c r="I363" s="210"/>
      <c r="J363" s="211">
        <f>ROUND(I363*H363,2)</f>
        <v>0</v>
      </c>
      <c r="K363" s="207" t="s">
        <v>149</v>
      </c>
      <c r="L363" s="45"/>
      <c r="M363" s="212" t="s">
        <v>19</v>
      </c>
      <c r="N363" s="213" t="s">
        <v>44</v>
      </c>
      <c r="O363" s="85"/>
      <c r="P363" s="214">
        <f>O363*H363</f>
        <v>0</v>
      </c>
      <c r="Q363" s="214">
        <v>0</v>
      </c>
      <c r="R363" s="214">
        <f>Q363*H363</f>
        <v>0</v>
      </c>
      <c r="S363" s="214">
        <v>0</v>
      </c>
      <c r="T363" s="21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6" t="s">
        <v>150</v>
      </c>
      <c r="AT363" s="216" t="s">
        <v>145</v>
      </c>
      <c r="AU363" s="216" t="s">
        <v>83</v>
      </c>
      <c r="AY363" s="18" t="s">
        <v>143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8" t="s">
        <v>81</v>
      </c>
      <c r="BK363" s="217">
        <f>ROUND(I363*H363,2)</f>
        <v>0</v>
      </c>
      <c r="BL363" s="18" t="s">
        <v>150</v>
      </c>
      <c r="BM363" s="216" t="s">
        <v>1540</v>
      </c>
    </row>
    <row r="364" s="2" customFormat="1">
      <c r="A364" s="39"/>
      <c r="B364" s="40"/>
      <c r="C364" s="41"/>
      <c r="D364" s="218" t="s">
        <v>152</v>
      </c>
      <c r="E364" s="41"/>
      <c r="F364" s="219" t="s">
        <v>615</v>
      </c>
      <c r="G364" s="41"/>
      <c r="H364" s="41"/>
      <c r="I364" s="220"/>
      <c r="J364" s="41"/>
      <c r="K364" s="41"/>
      <c r="L364" s="45"/>
      <c r="M364" s="221"/>
      <c r="N364" s="222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152</v>
      </c>
      <c r="AU364" s="18" t="s">
        <v>83</v>
      </c>
    </row>
    <row r="365" s="2" customFormat="1">
      <c r="A365" s="39"/>
      <c r="B365" s="40"/>
      <c r="C365" s="41"/>
      <c r="D365" s="223" t="s">
        <v>154</v>
      </c>
      <c r="E365" s="41"/>
      <c r="F365" s="224" t="s">
        <v>616</v>
      </c>
      <c r="G365" s="41"/>
      <c r="H365" s="41"/>
      <c r="I365" s="220"/>
      <c r="J365" s="41"/>
      <c r="K365" s="41"/>
      <c r="L365" s="45"/>
      <c r="M365" s="221"/>
      <c r="N365" s="222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154</v>
      </c>
      <c r="AU365" s="18" t="s">
        <v>83</v>
      </c>
    </row>
    <row r="366" s="13" customFormat="1">
      <c r="A366" s="13"/>
      <c r="B366" s="225"/>
      <c r="C366" s="226"/>
      <c r="D366" s="218" t="s">
        <v>156</v>
      </c>
      <c r="E366" s="227" t="s">
        <v>19</v>
      </c>
      <c r="F366" s="228" t="s">
        <v>1435</v>
      </c>
      <c r="G366" s="226"/>
      <c r="H366" s="227" t="s">
        <v>19</v>
      </c>
      <c r="I366" s="229"/>
      <c r="J366" s="226"/>
      <c r="K366" s="226"/>
      <c r="L366" s="230"/>
      <c r="M366" s="231"/>
      <c r="N366" s="232"/>
      <c r="O366" s="232"/>
      <c r="P366" s="232"/>
      <c r="Q366" s="232"/>
      <c r="R366" s="232"/>
      <c r="S366" s="232"/>
      <c r="T366" s="23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4" t="s">
        <v>156</v>
      </c>
      <c r="AU366" s="234" t="s">
        <v>83</v>
      </c>
      <c r="AV366" s="13" t="s">
        <v>81</v>
      </c>
      <c r="AW366" s="13" t="s">
        <v>35</v>
      </c>
      <c r="AX366" s="13" t="s">
        <v>73</v>
      </c>
      <c r="AY366" s="234" t="s">
        <v>143</v>
      </c>
    </row>
    <row r="367" s="13" customFormat="1">
      <c r="A367" s="13"/>
      <c r="B367" s="225"/>
      <c r="C367" s="226"/>
      <c r="D367" s="218" t="s">
        <v>156</v>
      </c>
      <c r="E367" s="227" t="s">
        <v>19</v>
      </c>
      <c r="F367" s="228" t="s">
        <v>617</v>
      </c>
      <c r="G367" s="226"/>
      <c r="H367" s="227" t="s">
        <v>19</v>
      </c>
      <c r="I367" s="229"/>
      <c r="J367" s="226"/>
      <c r="K367" s="226"/>
      <c r="L367" s="230"/>
      <c r="M367" s="231"/>
      <c r="N367" s="232"/>
      <c r="O367" s="232"/>
      <c r="P367" s="232"/>
      <c r="Q367" s="232"/>
      <c r="R367" s="232"/>
      <c r="S367" s="232"/>
      <c r="T367" s="23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4" t="s">
        <v>156</v>
      </c>
      <c r="AU367" s="234" t="s">
        <v>83</v>
      </c>
      <c r="AV367" s="13" t="s">
        <v>81</v>
      </c>
      <c r="AW367" s="13" t="s">
        <v>35</v>
      </c>
      <c r="AX367" s="13" t="s">
        <v>73</v>
      </c>
      <c r="AY367" s="234" t="s">
        <v>143</v>
      </c>
    </row>
    <row r="368" s="14" customFormat="1">
      <c r="A368" s="14"/>
      <c r="B368" s="235"/>
      <c r="C368" s="236"/>
      <c r="D368" s="218" t="s">
        <v>156</v>
      </c>
      <c r="E368" s="237" t="s">
        <v>19</v>
      </c>
      <c r="F368" s="238" t="s">
        <v>1436</v>
      </c>
      <c r="G368" s="236"/>
      <c r="H368" s="239">
        <v>378</v>
      </c>
      <c r="I368" s="240"/>
      <c r="J368" s="236"/>
      <c r="K368" s="236"/>
      <c r="L368" s="241"/>
      <c r="M368" s="242"/>
      <c r="N368" s="243"/>
      <c r="O368" s="243"/>
      <c r="P368" s="243"/>
      <c r="Q368" s="243"/>
      <c r="R368" s="243"/>
      <c r="S368" s="243"/>
      <c r="T368" s="24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5" t="s">
        <v>156</v>
      </c>
      <c r="AU368" s="245" t="s">
        <v>83</v>
      </c>
      <c r="AV368" s="14" t="s">
        <v>83</v>
      </c>
      <c r="AW368" s="14" t="s">
        <v>35</v>
      </c>
      <c r="AX368" s="14" t="s">
        <v>81</v>
      </c>
      <c r="AY368" s="245" t="s">
        <v>143</v>
      </c>
    </row>
    <row r="369" s="2" customFormat="1" ht="16.5" customHeight="1">
      <c r="A369" s="39"/>
      <c r="B369" s="40"/>
      <c r="C369" s="257" t="s">
        <v>439</v>
      </c>
      <c r="D369" s="257" t="s">
        <v>468</v>
      </c>
      <c r="E369" s="258" t="s">
        <v>619</v>
      </c>
      <c r="F369" s="259" t="s">
        <v>620</v>
      </c>
      <c r="G369" s="260" t="s">
        <v>621</v>
      </c>
      <c r="H369" s="261">
        <v>1</v>
      </c>
      <c r="I369" s="262"/>
      <c r="J369" s="263">
        <f>ROUND(I369*H369,2)</f>
        <v>0</v>
      </c>
      <c r="K369" s="259" t="s">
        <v>149</v>
      </c>
      <c r="L369" s="264"/>
      <c r="M369" s="265" t="s">
        <v>19</v>
      </c>
      <c r="N369" s="266" t="s">
        <v>44</v>
      </c>
      <c r="O369" s="85"/>
      <c r="P369" s="214">
        <f>O369*H369</f>
        <v>0</v>
      </c>
      <c r="Q369" s="214">
        <v>0.001</v>
      </c>
      <c r="R369" s="214">
        <f>Q369*H369</f>
        <v>0.001</v>
      </c>
      <c r="S369" s="214">
        <v>0</v>
      </c>
      <c r="T369" s="21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6" t="s">
        <v>210</v>
      </c>
      <c r="AT369" s="216" t="s">
        <v>468</v>
      </c>
      <c r="AU369" s="216" t="s">
        <v>83</v>
      </c>
      <c r="AY369" s="18" t="s">
        <v>143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8" t="s">
        <v>81</v>
      </c>
      <c r="BK369" s="217">
        <f>ROUND(I369*H369,2)</f>
        <v>0</v>
      </c>
      <c r="BL369" s="18" t="s">
        <v>150</v>
      </c>
      <c r="BM369" s="216" t="s">
        <v>1541</v>
      </c>
    </row>
    <row r="370" s="2" customFormat="1">
      <c r="A370" s="39"/>
      <c r="B370" s="40"/>
      <c r="C370" s="41"/>
      <c r="D370" s="218" t="s">
        <v>152</v>
      </c>
      <c r="E370" s="41"/>
      <c r="F370" s="219" t="s">
        <v>620</v>
      </c>
      <c r="G370" s="41"/>
      <c r="H370" s="41"/>
      <c r="I370" s="220"/>
      <c r="J370" s="41"/>
      <c r="K370" s="41"/>
      <c r="L370" s="45"/>
      <c r="M370" s="221"/>
      <c r="N370" s="222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152</v>
      </c>
      <c r="AU370" s="18" t="s">
        <v>83</v>
      </c>
    </row>
    <row r="371" s="13" customFormat="1">
      <c r="A371" s="13"/>
      <c r="B371" s="225"/>
      <c r="C371" s="226"/>
      <c r="D371" s="218" t="s">
        <v>156</v>
      </c>
      <c r="E371" s="227" t="s">
        <v>19</v>
      </c>
      <c r="F371" s="228" t="s">
        <v>1435</v>
      </c>
      <c r="G371" s="226"/>
      <c r="H371" s="227" t="s">
        <v>19</v>
      </c>
      <c r="I371" s="229"/>
      <c r="J371" s="226"/>
      <c r="K371" s="226"/>
      <c r="L371" s="230"/>
      <c r="M371" s="231"/>
      <c r="N371" s="232"/>
      <c r="O371" s="232"/>
      <c r="P371" s="232"/>
      <c r="Q371" s="232"/>
      <c r="R371" s="232"/>
      <c r="S371" s="232"/>
      <c r="T371" s="23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4" t="s">
        <v>156</v>
      </c>
      <c r="AU371" s="234" t="s">
        <v>83</v>
      </c>
      <c r="AV371" s="13" t="s">
        <v>81</v>
      </c>
      <c r="AW371" s="13" t="s">
        <v>35</v>
      </c>
      <c r="AX371" s="13" t="s">
        <v>73</v>
      </c>
      <c r="AY371" s="234" t="s">
        <v>143</v>
      </c>
    </row>
    <row r="372" s="14" customFormat="1">
      <c r="A372" s="14"/>
      <c r="B372" s="235"/>
      <c r="C372" s="236"/>
      <c r="D372" s="218" t="s">
        <v>156</v>
      </c>
      <c r="E372" s="237" t="s">
        <v>19</v>
      </c>
      <c r="F372" s="238" t="s">
        <v>1542</v>
      </c>
      <c r="G372" s="236"/>
      <c r="H372" s="239">
        <v>0.189</v>
      </c>
      <c r="I372" s="240"/>
      <c r="J372" s="236"/>
      <c r="K372" s="236"/>
      <c r="L372" s="241"/>
      <c r="M372" s="242"/>
      <c r="N372" s="243"/>
      <c r="O372" s="243"/>
      <c r="P372" s="243"/>
      <c r="Q372" s="243"/>
      <c r="R372" s="243"/>
      <c r="S372" s="243"/>
      <c r="T372" s="24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5" t="s">
        <v>156</v>
      </c>
      <c r="AU372" s="245" t="s">
        <v>83</v>
      </c>
      <c r="AV372" s="14" t="s">
        <v>83</v>
      </c>
      <c r="AW372" s="14" t="s">
        <v>35</v>
      </c>
      <c r="AX372" s="14" t="s">
        <v>73</v>
      </c>
      <c r="AY372" s="245" t="s">
        <v>143</v>
      </c>
    </row>
    <row r="373" s="13" customFormat="1">
      <c r="A373" s="13"/>
      <c r="B373" s="225"/>
      <c r="C373" s="226"/>
      <c r="D373" s="218" t="s">
        <v>156</v>
      </c>
      <c r="E373" s="227" t="s">
        <v>19</v>
      </c>
      <c r="F373" s="228" t="s">
        <v>624</v>
      </c>
      <c r="G373" s="226"/>
      <c r="H373" s="227" t="s">
        <v>19</v>
      </c>
      <c r="I373" s="229"/>
      <c r="J373" s="226"/>
      <c r="K373" s="226"/>
      <c r="L373" s="230"/>
      <c r="M373" s="231"/>
      <c r="N373" s="232"/>
      <c r="O373" s="232"/>
      <c r="P373" s="232"/>
      <c r="Q373" s="232"/>
      <c r="R373" s="232"/>
      <c r="S373" s="232"/>
      <c r="T373" s="23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4" t="s">
        <v>156</v>
      </c>
      <c r="AU373" s="234" t="s">
        <v>83</v>
      </c>
      <c r="AV373" s="13" t="s">
        <v>81</v>
      </c>
      <c r="AW373" s="13" t="s">
        <v>35</v>
      </c>
      <c r="AX373" s="13" t="s">
        <v>73</v>
      </c>
      <c r="AY373" s="234" t="s">
        <v>143</v>
      </c>
    </row>
    <row r="374" s="14" customFormat="1">
      <c r="A374" s="14"/>
      <c r="B374" s="235"/>
      <c r="C374" s="236"/>
      <c r="D374" s="218" t="s">
        <v>156</v>
      </c>
      <c r="E374" s="237" t="s">
        <v>19</v>
      </c>
      <c r="F374" s="238" t="s">
        <v>1543</v>
      </c>
      <c r="G374" s="236"/>
      <c r="H374" s="239">
        <v>0.81100000000000005</v>
      </c>
      <c r="I374" s="240"/>
      <c r="J374" s="236"/>
      <c r="K374" s="236"/>
      <c r="L374" s="241"/>
      <c r="M374" s="242"/>
      <c r="N374" s="243"/>
      <c r="O374" s="243"/>
      <c r="P374" s="243"/>
      <c r="Q374" s="243"/>
      <c r="R374" s="243"/>
      <c r="S374" s="243"/>
      <c r="T374" s="24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5" t="s">
        <v>156</v>
      </c>
      <c r="AU374" s="245" t="s">
        <v>83</v>
      </c>
      <c r="AV374" s="14" t="s">
        <v>83</v>
      </c>
      <c r="AW374" s="14" t="s">
        <v>35</v>
      </c>
      <c r="AX374" s="14" t="s">
        <v>73</v>
      </c>
      <c r="AY374" s="245" t="s">
        <v>143</v>
      </c>
    </row>
    <row r="375" s="15" customFormat="1">
      <c r="A375" s="15"/>
      <c r="B375" s="246"/>
      <c r="C375" s="247"/>
      <c r="D375" s="218" t="s">
        <v>156</v>
      </c>
      <c r="E375" s="248" t="s">
        <v>19</v>
      </c>
      <c r="F375" s="249" t="s">
        <v>174</v>
      </c>
      <c r="G375" s="247"/>
      <c r="H375" s="250">
        <v>1</v>
      </c>
      <c r="I375" s="251"/>
      <c r="J375" s="247"/>
      <c r="K375" s="247"/>
      <c r="L375" s="252"/>
      <c r="M375" s="253"/>
      <c r="N375" s="254"/>
      <c r="O375" s="254"/>
      <c r="P375" s="254"/>
      <c r="Q375" s="254"/>
      <c r="R375" s="254"/>
      <c r="S375" s="254"/>
      <c r="T375" s="25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56" t="s">
        <v>156</v>
      </c>
      <c r="AU375" s="256" t="s">
        <v>83</v>
      </c>
      <c r="AV375" s="15" t="s">
        <v>150</v>
      </c>
      <c r="AW375" s="15" t="s">
        <v>35</v>
      </c>
      <c r="AX375" s="15" t="s">
        <v>81</v>
      </c>
      <c r="AY375" s="256" t="s">
        <v>143</v>
      </c>
    </row>
    <row r="376" s="12" customFormat="1" ht="22.8" customHeight="1">
      <c r="A376" s="12"/>
      <c r="B376" s="189"/>
      <c r="C376" s="190"/>
      <c r="D376" s="191" t="s">
        <v>72</v>
      </c>
      <c r="E376" s="203" t="s">
        <v>83</v>
      </c>
      <c r="F376" s="203" t="s">
        <v>626</v>
      </c>
      <c r="G376" s="190"/>
      <c r="H376" s="190"/>
      <c r="I376" s="193"/>
      <c r="J376" s="204">
        <f>BK376</f>
        <v>0</v>
      </c>
      <c r="K376" s="190"/>
      <c r="L376" s="195"/>
      <c r="M376" s="196"/>
      <c r="N376" s="197"/>
      <c r="O376" s="197"/>
      <c r="P376" s="198">
        <f>SUM(P377:P393)</f>
        <v>0</v>
      </c>
      <c r="Q376" s="197"/>
      <c r="R376" s="198">
        <f>SUM(R377:R393)</f>
        <v>442.26711</v>
      </c>
      <c r="S376" s="197"/>
      <c r="T376" s="199">
        <f>SUM(T377:T393)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00" t="s">
        <v>81</v>
      </c>
      <c r="AT376" s="201" t="s">
        <v>72</v>
      </c>
      <c r="AU376" s="201" t="s">
        <v>81</v>
      </c>
      <c r="AY376" s="200" t="s">
        <v>143</v>
      </c>
      <c r="BK376" s="202">
        <f>SUM(BK377:BK393)</f>
        <v>0</v>
      </c>
    </row>
    <row r="377" s="2" customFormat="1" ht="16.5" customHeight="1">
      <c r="A377" s="39"/>
      <c r="B377" s="40"/>
      <c r="C377" s="205" t="s">
        <v>449</v>
      </c>
      <c r="D377" s="205" t="s">
        <v>145</v>
      </c>
      <c r="E377" s="206" t="s">
        <v>628</v>
      </c>
      <c r="F377" s="207" t="s">
        <v>629</v>
      </c>
      <c r="G377" s="208" t="s">
        <v>630</v>
      </c>
      <c r="H377" s="209">
        <v>239</v>
      </c>
      <c r="I377" s="210"/>
      <c r="J377" s="211">
        <f>ROUND(I377*H377,2)</f>
        <v>0</v>
      </c>
      <c r="K377" s="207" t="s">
        <v>149</v>
      </c>
      <c r="L377" s="45"/>
      <c r="M377" s="212" t="s">
        <v>19</v>
      </c>
      <c r="N377" s="213" t="s">
        <v>44</v>
      </c>
      <c r="O377" s="85"/>
      <c r="P377" s="214">
        <f>O377*H377</f>
        <v>0</v>
      </c>
      <c r="Q377" s="214">
        <v>0.00048999999999999998</v>
      </c>
      <c r="R377" s="214">
        <f>Q377*H377</f>
        <v>0.11710999999999999</v>
      </c>
      <c r="S377" s="214">
        <v>0</v>
      </c>
      <c r="T377" s="21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6" t="s">
        <v>150</v>
      </c>
      <c r="AT377" s="216" t="s">
        <v>145</v>
      </c>
      <c r="AU377" s="216" t="s">
        <v>83</v>
      </c>
      <c r="AY377" s="18" t="s">
        <v>143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8" t="s">
        <v>81</v>
      </c>
      <c r="BK377" s="217">
        <f>ROUND(I377*H377,2)</f>
        <v>0</v>
      </c>
      <c r="BL377" s="18" t="s">
        <v>150</v>
      </c>
      <c r="BM377" s="216" t="s">
        <v>1544</v>
      </c>
    </row>
    <row r="378" s="2" customFormat="1">
      <c r="A378" s="39"/>
      <c r="B378" s="40"/>
      <c r="C378" s="41"/>
      <c r="D378" s="218" t="s">
        <v>152</v>
      </c>
      <c r="E378" s="41"/>
      <c r="F378" s="219" t="s">
        <v>632</v>
      </c>
      <c r="G378" s="41"/>
      <c r="H378" s="41"/>
      <c r="I378" s="220"/>
      <c r="J378" s="41"/>
      <c r="K378" s="41"/>
      <c r="L378" s="45"/>
      <c r="M378" s="221"/>
      <c r="N378" s="222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152</v>
      </c>
      <c r="AU378" s="18" t="s">
        <v>83</v>
      </c>
    </row>
    <row r="379" s="2" customFormat="1">
      <c r="A379" s="39"/>
      <c r="B379" s="40"/>
      <c r="C379" s="41"/>
      <c r="D379" s="223" t="s">
        <v>154</v>
      </c>
      <c r="E379" s="41"/>
      <c r="F379" s="224" t="s">
        <v>633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154</v>
      </c>
      <c r="AU379" s="18" t="s">
        <v>83</v>
      </c>
    </row>
    <row r="380" s="13" customFormat="1">
      <c r="A380" s="13"/>
      <c r="B380" s="225"/>
      <c r="C380" s="226"/>
      <c r="D380" s="218" t="s">
        <v>156</v>
      </c>
      <c r="E380" s="227" t="s">
        <v>19</v>
      </c>
      <c r="F380" s="228" t="s">
        <v>1435</v>
      </c>
      <c r="G380" s="226"/>
      <c r="H380" s="227" t="s">
        <v>19</v>
      </c>
      <c r="I380" s="229"/>
      <c r="J380" s="226"/>
      <c r="K380" s="226"/>
      <c r="L380" s="230"/>
      <c r="M380" s="231"/>
      <c r="N380" s="232"/>
      <c r="O380" s="232"/>
      <c r="P380" s="232"/>
      <c r="Q380" s="232"/>
      <c r="R380" s="232"/>
      <c r="S380" s="232"/>
      <c r="T380" s="23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4" t="s">
        <v>156</v>
      </c>
      <c r="AU380" s="234" t="s">
        <v>83</v>
      </c>
      <c r="AV380" s="13" t="s">
        <v>81</v>
      </c>
      <c r="AW380" s="13" t="s">
        <v>35</v>
      </c>
      <c r="AX380" s="13" t="s">
        <v>73</v>
      </c>
      <c r="AY380" s="234" t="s">
        <v>143</v>
      </c>
    </row>
    <row r="381" s="13" customFormat="1">
      <c r="A381" s="13"/>
      <c r="B381" s="225"/>
      <c r="C381" s="226"/>
      <c r="D381" s="218" t="s">
        <v>156</v>
      </c>
      <c r="E381" s="227" t="s">
        <v>19</v>
      </c>
      <c r="F381" s="228" t="s">
        <v>1545</v>
      </c>
      <c r="G381" s="226"/>
      <c r="H381" s="227" t="s">
        <v>19</v>
      </c>
      <c r="I381" s="229"/>
      <c r="J381" s="226"/>
      <c r="K381" s="226"/>
      <c r="L381" s="230"/>
      <c r="M381" s="231"/>
      <c r="N381" s="232"/>
      <c r="O381" s="232"/>
      <c r="P381" s="232"/>
      <c r="Q381" s="232"/>
      <c r="R381" s="232"/>
      <c r="S381" s="232"/>
      <c r="T381" s="23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4" t="s">
        <v>156</v>
      </c>
      <c r="AU381" s="234" t="s">
        <v>83</v>
      </c>
      <c r="AV381" s="13" t="s">
        <v>81</v>
      </c>
      <c r="AW381" s="13" t="s">
        <v>35</v>
      </c>
      <c r="AX381" s="13" t="s">
        <v>73</v>
      </c>
      <c r="AY381" s="234" t="s">
        <v>143</v>
      </c>
    </row>
    <row r="382" s="14" customFormat="1">
      <c r="A382" s="14"/>
      <c r="B382" s="235"/>
      <c r="C382" s="236"/>
      <c r="D382" s="218" t="s">
        <v>156</v>
      </c>
      <c r="E382" s="237" t="s">
        <v>19</v>
      </c>
      <c r="F382" s="238" t="s">
        <v>1546</v>
      </c>
      <c r="G382" s="236"/>
      <c r="H382" s="239">
        <v>239</v>
      </c>
      <c r="I382" s="240"/>
      <c r="J382" s="236"/>
      <c r="K382" s="236"/>
      <c r="L382" s="241"/>
      <c r="M382" s="242"/>
      <c r="N382" s="243"/>
      <c r="O382" s="243"/>
      <c r="P382" s="243"/>
      <c r="Q382" s="243"/>
      <c r="R382" s="243"/>
      <c r="S382" s="243"/>
      <c r="T382" s="24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5" t="s">
        <v>156</v>
      </c>
      <c r="AU382" s="245" t="s">
        <v>83</v>
      </c>
      <c r="AV382" s="14" t="s">
        <v>83</v>
      </c>
      <c r="AW382" s="14" t="s">
        <v>35</v>
      </c>
      <c r="AX382" s="14" t="s">
        <v>81</v>
      </c>
      <c r="AY382" s="245" t="s">
        <v>143</v>
      </c>
    </row>
    <row r="383" s="2" customFormat="1" ht="16.5" customHeight="1">
      <c r="A383" s="39"/>
      <c r="B383" s="40"/>
      <c r="C383" s="205" t="s">
        <v>458</v>
      </c>
      <c r="D383" s="205" t="s">
        <v>145</v>
      </c>
      <c r="E383" s="206" t="s">
        <v>637</v>
      </c>
      <c r="F383" s="207" t="s">
        <v>638</v>
      </c>
      <c r="G383" s="208" t="s">
        <v>630</v>
      </c>
      <c r="H383" s="209">
        <v>239</v>
      </c>
      <c r="I383" s="210"/>
      <c r="J383" s="211">
        <f>ROUND(I383*H383,2)</f>
        <v>0</v>
      </c>
      <c r="K383" s="207" t="s">
        <v>149</v>
      </c>
      <c r="L383" s="45"/>
      <c r="M383" s="212" t="s">
        <v>19</v>
      </c>
      <c r="N383" s="213" t="s">
        <v>44</v>
      </c>
      <c r="O383" s="85"/>
      <c r="P383" s="214">
        <f>O383*H383</f>
        <v>0</v>
      </c>
      <c r="Q383" s="214">
        <v>0</v>
      </c>
      <c r="R383" s="214">
        <f>Q383*H383</f>
        <v>0</v>
      </c>
      <c r="S383" s="214">
        <v>0</v>
      </c>
      <c r="T383" s="215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16" t="s">
        <v>150</v>
      </c>
      <c r="AT383" s="216" t="s">
        <v>145</v>
      </c>
      <c r="AU383" s="216" t="s">
        <v>83</v>
      </c>
      <c r="AY383" s="18" t="s">
        <v>143</v>
      </c>
      <c r="BE383" s="217">
        <f>IF(N383="základní",J383,0)</f>
        <v>0</v>
      </c>
      <c r="BF383" s="217">
        <f>IF(N383="snížená",J383,0)</f>
        <v>0</v>
      </c>
      <c r="BG383" s="217">
        <f>IF(N383="zákl. přenesená",J383,0)</f>
        <v>0</v>
      </c>
      <c r="BH383" s="217">
        <f>IF(N383="sníž. přenesená",J383,0)</f>
        <v>0</v>
      </c>
      <c r="BI383" s="217">
        <f>IF(N383="nulová",J383,0)</f>
        <v>0</v>
      </c>
      <c r="BJ383" s="18" t="s">
        <v>81</v>
      </c>
      <c r="BK383" s="217">
        <f>ROUND(I383*H383,2)</f>
        <v>0</v>
      </c>
      <c r="BL383" s="18" t="s">
        <v>150</v>
      </c>
      <c r="BM383" s="216" t="s">
        <v>1547</v>
      </c>
    </row>
    <row r="384" s="2" customFormat="1">
      <c r="A384" s="39"/>
      <c r="B384" s="40"/>
      <c r="C384" s="41"/>
      <c r="D384" s="218" t="s">
        <v>152</v>
      </c>
      <c r="E384" s="41"/>
      <c r="F384" s="219" t="s">
        <v>640</v>
      </c>
      <c r="G384" s="41"/>
      <c r="H384" s="41"/>
      <c r="I384" s="220"/>
      <c r="J384" s="41"/>
      <c r="K384" s="41"/>
      <c r="L384" s="45"/>
      <c r="M384" s="221"/>
      <c r="N384" s="222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152</v>
      </c>
      <c r="AU384" s="18" t="s">
        <v>83</v>
      </c>
    </row>
    <row r="385" s="2" customFormat="1">
      <c r="A385" s="39"/>
      <c r="B385" s="40"/>
      <c r="C385" s="41"/>
      <c r="D385" s="223" t="s">
        <v>154</v>
      </c>
      <c r="E385" s="41"/>
      <c r="F385" s="224" t="s">
        <v>641</v>
      </c>
      <c r="G385" s="41"/>
      <c r="H385" s="41"/>
      <c r="I385" s="220"/>
      <c r="J385" s="41"/>
      <c r="K385" s="41"/>
      <c r="L385" s="45"/>
      <c r="M385" s="221"/>
      <c r="N385" s="222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154</v>
      </c>
      <c r="AU385" s="18" t="s">
        <v>83</v>
      </c>
    </row>
    <row r="386" s="13" customFormat="1">
      <c r="A386" s="13"/>
      <c r="B386" s="225"/>
      <c r="C386" s="226"/>
      <c r="D386" s="218" t="s">
        <v>156</v>
      </c>
      <c r="E386" s="227" t="s">
        <v>19</v>
      </c>
      <c r="F386" s="228" t="s">
        <v>1435</v>
      </c>
      <c r="G386" s="226"/>
      <c r="H386" s="227" t="s">
        <v>19</v>
      </c>
      <c r="I386" s="229"/>
      <c r="J386" s="226"/>
      <c r="K386" s="226"/>
      <c r="L386" s="230"/>
      <c r="M386" s="231"/>
      <c r="N386" s="232"/>
      <c r="O386" s="232"/>
      <c r="P386" s="232"/>
      <c r="Q386" s="232"/>
      <c r="R386" s="232"/>
      <c r="S386" s="232"/>
      <c r="T386" s="23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4" t="s">
        <v>156</v>
      </c>
      <c r="AU386" s="234" t="s">
        <v>83</v>
      </c>
      <c r="AV386" s="13" t="s">
        <v>81</v>
      </c>
      <c r="AW386" s="13" t="s">
        <v>35</v>
      </c>
      <c r="AX386" s="13" t="s">
        <v>73</v>
      </c>
      <c r="AY386" s="234" t="s">
        <v>143</v>
      </c>
    </row>
    <row r="387" s="13" customFormat="1">
      <c r="A387" s="13"/>
      <c r="B387" s="225"/>
      <c r="C387" s="226"/>
      <c r="D387" s="218" t="s">
        <v>156</v>
      </c>
      <c r="E387" s="227" t="s">
        <v>19</v>
      </c>
      <c r="F387" s="228" t="s">
        <v>1545</v>
      </c>
      <c r="G387" s="226"/>
      <c r="H387" s="227" t="s">
        <v>19</v>
      </c>
      <c r="I387" s="229"/>
      <c r="J387" s="226"/>
      <c r="K387" s="226"/>
      <c r="L387" s="230"/>
      <c r="M387" s="231"/>
      <c r="N387" s="232"/>
      <c r="O387" s="232"/>
      <c r="P387" s="232"/>
      <c r="Q387" s="232"/>
      <c r="R387" s="232"/>
      <c r="S387" s="232"/>
      <c r="T387" s="23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4" t="s">
        <v>156</v>
      </c>
      <c r="AU387" s="234" t="s">
        <v>83</v>
      </c>
      <c r="AV387" s="13" t="s">
        <v>81</v>
      </c>
      <c r="AW387" s="13" t="s">
        <v>35</v>
      </c>
      <c r="AX387" s="13" t="s">
        <v>73</v>
      </c>
      <c r="AY387" s="234" t="s">
        <v>143</v>
      </c>
    </row>
    <row r="388" s="14" customFormat="1">
      <c r="A388" s="14"/>
      <c r="B388" s="235"/>
      <c r="C388" s="236"/>
      <c r="D388" s="218" t="s">
        <v>156</v>
      </c>
      <c r="E388" s="237" t="s">
        <v>19</v>
      </c>
      <c r="F388" s="238" t="s">
        <v>1546</v>
      </c>
      <c r="G388" s="236"/>
      <c r="H388" s="239">
        <v>239</v>
      </c>
      <c r="I388" s="240"/>
      <c r="J388" s="236"/>
      <c r="K388" s="236"/>
      <c r="L388" s="241"/>
      <c r="M388" s="242"/>
      <c r="N388" s="243"/>
      <c r="O388" s="243"/>
      <c r="P388" s="243"/>
      <c r="Q388" s="243"/>
      <c r="R388" s="243"/>
      <c r="S388" s="243"/>
      <c r="T388" s="24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5" t="s">
        <v>156</v>
      </c>
      <c r="AU388" s="245" t="s">
        <v>83</v>
      </c>
      <c r="AV388" s="14" t="s">
        <v>83</v>
      </c>
      <c r="AW388" s="14" t="s">
        <v>35</v>
      </c>
      <c r="AX388" s="14" t="s">
        <v>81</v>
      </c>
      <c r="AY388" s="245" t="s">
        <v>143</v>
      </c>
    </row>
    <row r="389" s="2" customFormat="1" ht="16.5" customHeight="1">
      <c r="A389" s="39"/>
      <c r="B389" s="40"/>
      <c r="C389" s="257" t="s">
        <v>467</v>
      </c>
      <c r="D389" s="257" t="s">
        <v>468</v>
      </c>
      <c r="E389" s="258" t="s">
        <v>643</v>
      </c>
      <c r="F389" s="259" t="s">
        <v>644</v>
      </c>
      <c r="G389" s="260" t="s">
        <v>471</v>
      </c>
      <c r="H389" s="261">
        <v>442.14999999999998</v>
      </c>
      <c r="I389" s="262"/>
      <c r="J389" s="263">
        <f>ROUND(I389*H389,2)</f>
        <v>0</v>
      </c>
      <c r="K389" s="259" t="s">
        <v>149</v>
      </c>
      <c r="L389" s="264"/>
      <c r="M389" s="265" t="s">
        <v>19</v>
      </c>
      <c r="N389" s="266" t="s">
        <v>44</v>
      </c>
      <c r="O389" s="85"/>
      <c r="P389" s="214">
        <f>O389*H389</f>
        <v>0</v>
      </c>
      <c r="Q389" s="214">
        <v>1</v>
      </c>
      <c r="R389" s="214">
        <f>Q389*H389</f>
        <v>442.14999999999998</v>
      </c>
      <c r="S389" s="214">
        <v>0</v>
      </c>
      <c r="T389" s="21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6" t="s">
        <v>210</v>
      </c>
      <c r="AT389" s="216" t="s">
        <v>468</v>
      </c>
      <c r="AU389" s="216" t="s">
        <v>83</v>
      </c>
      <c r="AY389" s="18" t="s">
        <v>143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81</v>
      </c>
      <c r="BK389" s="217">
        <f>ROUND(I389*H389,2)</f>
        <v>0</v>
      </c>
      <c r="BL389" s="18" t="s">
        <v>150</v>
      </c>
      <c r="BM389" s="216" t="s">
        <v>1548</v>
      </c>
    </row>
    <row r="390" s="2" customFormat="1">
      <c r="A390" s="39"/>
      <c r="B390" s="40"/>
      <c r="C390" s="41"/>
      <c r="D390" s="218" t="s">
        <v>152</v>
      </c>
      <c r="E390" s="41"/>
      <c r="F390" s="219" t="s">
        <v>644</v>
      </c>
      <c r="G390" s="41"/>
      <c r="H390" s="41"/>
      <c r="I390" s="220"/>
      <c r="J390" s="41"/>
      <c r="K390" s="41"/>
      <c r="L390" s="45"/>
      <c r="M390" s="221"/>
      <c r="N390" s="222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152</v>
      </c>
      <c r="AU390" s="18" t="s">
        <v>83</v>
      </c>
    </row>
    <row r="391" s="13" customFormat="1">
      <c r="A391" s="13"/>
      <c r="B391" s="225"/>
      <c r="C391" s="226"/>
      <c r="D391" s="218" t="s">
        <v>156</v>
      </c>
      <c r="E391" s="227" t="s">
        <v>19</v>
      </c>
      <c r="F391" s="228" t="s">
        <v>1435</v>
      </c>
      <c r="G391" s="226"/>
      <c r="H391" s="227" t="s">
        <v>19</v>
      </c>
      <c r="I391" s="229"/>
      <c r="J391" s="226"/>
      <c r="K391" s="226"/>
      <c r="L391" s="230"/>
      <c r="M391" s="231"/>
      <c r="N391" s="232"/>
      <c r="O391" s="232"/>
      <c r="P391" s="232"/>
      <c r="Q391" s="232"/>
      <c r="R391" s="232"/>
      <c r="S391" s="232"/>
      <c r="T391" s="23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4" t="s">
        <v>156</v>
      </c>
      <c r="AU391" s="234" t="s">
        <v>83</v>
      </c>
      <c r="AV391" s="13" t="s">
        <v>81</v>
      </c>
      <c r="AW391" s="13" t="s">
        <v>35</v>
      </c>
      <c r="AX391" s="13" t="s">
        <v>73</v>
      </c>
      <c r="AY391" s="234" t="s">
        <v>143</v>
      </c>
    </row>
    <row r="392" s="13" customFormat="1">
      <c r="A392" s="13"/>
      <c r="B392" s="225"/>
      <c r="C392" s="226"/>
      <c r="D392" s="218" t="s">
        <v>156</v>
      </c>
      <c r="E392" s="227" t="s">
        <v>19</v>
      </c>
      <c r="F392" s="228" t="s">
        <v>1545</v>
      </c>
      <c r="G392" s="226"/>
      <c r="H392" s="227" t="s">
        <v>19</v>
      </c>
      <c r="I392" s="229"/>
      <c r="J392" s="226"/>
      <c r="K392" s="226"/>
      <c r="L392" s="230"/>
      <c r="M392" s="231"/>
      <c r="N392" s="232"/>
      <c r="O392" s="232"/>
      <c r="P392" s="232"/>
      <c r="Q392" s="232"/>
      <c r="R392" s="232"/>
      <c r="S392" s="232"/>
      <c r="T392" s="23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4" t="s">
        <v>156</v>
      </c>
      <c r="AU392" s="234" t="s">
        <v>83</v>
      </c>
      <c r="AV392" s="13" t="s">
        <v>81</v>
      </c>
      <c r="AW392" s="13" t="s">
        <v>35</v>
      </c>
      <c r="AX392" s="13" t="s">
        <v>73</v>
      </c>
      <c r="AY392" s="234" t="s">
        <v>143</v>
      </c>
    </row>
    <row r="393" s="14" customFormat="1">
      <c r="A393" s="14"/>
      <c r="B393" s="235"/>
      <c r="C393" s="236"/>
      <c r="D393" s="218" t="s">
        <v>156</v>
      </c>
      <c r="E393" s="237" t="s">
        <v>19</v>
      </c>
      <c r="F393" s="238" t="s">
        <v>1549</v>
      </c>
      <c r="G393" s="236"/>
      <c r="H393" s="239">
        <v>442.14999999999998</v>
      </c>
      <c r="I393" s="240"/>
      <c r="J393" s="236"/>
      <c r="K393" s="236"/>
      <c r="L393" s="241"/>
      <c r="M393" s="242"/>
      <c r="N393" s="243"/>
      <c r="O393" s="243"/>
      <c r="P393" s="243"/>
      <c r="Q393" s="243"/>
      <c r="R393" s="243"/>
      <c r="S393" s="243"/>
      <c r="T393" s="24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5" t="s">
        <v>156</v>
      </c>
      <c r="AU393" s="245" t="s">
        <v>83</v>
      </c>
      <c r="AV393" s="14" t="s">
        <v>83</v>
      </c>
      <c r="AW393" s="14" t="s">
        <v>35</v>
      </c>
      <c r="AX393" s="14" t="s">
        <v>81</v>
      </c>
      <c r="AY393" s="245" t="s">
        <v>143</v>
      </c>
    </row>
    <row r="394" s="12" customFormat="1" ht="22.8" customHeight="1">
      <c r="A394" s="12"/>
      <c r="B394" s="189"/>
      <c r="C394" s="190"/>
      <c r="D394" s="191" t="s">
        <v>72</v>
      </c>
      <c r="E394" s="203" t="s">
        <v>150</v>
      </c>
      <c r="F394" s="203" t="s">
        <v>719</v>
      </c>
      <c r="G394" s="190"/>
      <c r="H394" s="190"/>
      <c r="I394" s="193"/>
      <c r="J394" s="204">
        <f>BK394</f>
        <v>0</v>
      </c>
      <c r="K394" s="190"/>
      <c r="L394" s="195"/>
      <c r="M394" s="196"/>
      <c r="N394" s="197"/>
      <c r="O394" s="197"/>
      <c r="P394" s="198">
        <f>SUM(P395:P400)</f>
        <v>0</v>
      </c>
      <c r="Q394" s="197"/>
      <c r="R394" s="198">
        <f>SUM(R395:R400)</f>
        <v>11.34</v>
      </c>
      <c r="S394" s="197"/>
      <c r="T394" s="199">
        <f>SUM(T395:T400)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0" t="s">
        <v>81</v>
      </c>
      <c r="AT394" s="201" t="s">
        <v>72</v>
      </c>
      <c r="AU394" s="201" t="s">
        <v>81</v>
      </c>
      <c r="AY394" s="200" t="s">
        <v>143</v>
      </c>
      <c r="BK394" s="202">
        <f>SUM(BK395:BK400)</f>
        <v>0</v>
      </c>
    </row>
    <row r="395" s="2" customFormat="1" ht="21.75" customHeight="1">
      <c r="A395" s="39"/>
      <c r="B395" s="40"/>
      <c r="C395" s="205" t="s">
        <v>475</v>
      </c>
      <c r="D395" s="205" t="s">
        <v>145</v>
      </c>
      <c r="E395" s="206" t="s">
        <v>742</v>
      </c>
      <c r="F395" s="207" t="s">
        <v>743</v>
      </c>
      <c r="G395" s="208" t="s">
        <v>315</v>
      </c>
      <c r="H395" s="209">
        <v>6</v>
      </c>
      <c r="I395" s="210"/>
      <c r="J395" s="211">
        <f>ROUND(I395*H395,2)</f>
        <v>0</v>
      </c>
      <c r="K395" s="207" t="s">
        <v>149</v>
      </c>
      <c r="L395" s="45"/>
      <c r="M395" s="212" t="s">
        <v>19</v>
      </c>
      <c r="N395" s="213" t="s">
        <v>44</v>
      </c>
      <c r="O395" s="85"/>
      <c r="P395" s="214">
        <f>O395*H395</f>
        <v>0</v>
      </c>
      <c r="Q395" s="214">
        <v>1.8899999999999999</v>
      </c>
      <c r="R395" s="214">
        <f>Q395*H395</f>
        <v>11.34</v>
      </c>
      <c r="S395" s="214">
        <v>0</v>
      </c>
      <c r="T395" s="215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6" t="s">
        <v>150</v>
      </c>
      <c r="AT395" s="216" t="s">
        <v>145</v>
      </c>
      <c r="AU395" s="216" t="s">
        <v>83</v>
      </c>
      <c r="AY395" s="18" t="s">
        <v>143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8" t="s">
        <v>81</v>
      </c>
      <c r="BK395" s="217">
        <f>ROUND(I395*H395,2)</f>
        <v>0</v>
      </c>
      <c r="BL395" s="18" t="s">
        <v>150</v>
      </c>
      <c r="BM395" s="216" t="s">
        <v>1550</v>
      </c>
    </row>
    <row r="396" s="2" customFormat="1">
      <c r="A396" s="39"/>
      <c r="B396" s="40"/>
      <c r="C396" s="41"/>
      <c r="D396" s="218" t="s">
        <v>152</v>
      </c>
      <c r="E396" s="41"/>
      <c r="F396" s="219" t="s">
        <v>745</v>
      </c>
      <c r="G396" s="41"/>
      <c r="H396" s="41"/>
      <c r="I396" s="220"/>
      <c r="J396" s="41"/>
      <c r="K396" s="41"/>
      <c r="L396" s="45"/>
      <c r="M396" s="221"/>
      <c r="N396" s="222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152</v>
      </c>
      <c r="AU396" s="18" t="s">
        <v>83</v>
      </c>
    </row>
    <row r="397" s="2" customFormat="1">
      <c r="A397" s="39"/>
      <c r="B397" s="40"/>
      <c r="C397" s="41"/>
      <c r="D397" s="223" t="s">
        <v>154</v>
      </c>
      <c r="E397" s="41"/>
      <c r="F397" s="224" t="s">
        <v>746</v>
      </c>
      <c r="G397" s="41"/>
      <c r="H397" s="41"/>
      <c r="I397" s="220"/>
      <c r="J397" s="41"/>
      <c r="K397" s="41"/>
      <c r="L397" s="45"/>
      <c r="M397" s="221"/>
      <c r="N397" s="222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154</v>
      </c>
      <c r="AU397" s="18" t="s">
        <v>83</v>
      </c>
    </row>
    <row r="398" s="13" customFormat="1">
      <c r="A398" s="13"/>
      <c r="B398" s="225"/>
      <c r="C398" s="226"/>
      <c r="D398" s="218" t="s">
        <v>156</v>
      </c>
      <c r="E398" s="227" t="s">
        <v>19</v>
      </c>
      <c r="F398" s="228" t="s">
        <v>1472</v>
      </c>
      <c r="G398" s="226"/>
      <c r="H398" s="227" t="s">
        <v>19</v>
      </c>
      <c r="I398" s="229"/>
      <c r="J398" s="226"/>
      <c r="K398" s="226"/>
      <c r="L398" s="230"/>
      <c r="M398" s="231"/>
      <c r="N398" s="232"/>
      <c r="O398" s="232"/>
      <c r="P398" s="232"/>
      <c r="Q398" s="232"/>
      <c r="R398" s="232"/>
      <c r="S398" s="232"/>
      <c r="T398" s="23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4" t="s">
        <v>156</v>
      </c>
      <c r="AU398" s="234" t="s">
        <v>83</v>
      </c>
      <c r="AV398" s="13" t="s">
        <v>81</v>
      </c>
      <c r="AW398" s="13" t="s">
        <v>35</v>
      </c>
      <c r="AX398" s="13" t="s">
        <v>73</v>
      </c>
      <c r="AY398" s="234" t="s">
        <v>143</v>
      </c>
    </row>
    <row r="399" s="13" customFormat="1">
      <c r="A399" s="13"/>
      <c r="B399" s="225"/>
      <c r="C399" s="226"/>
      <c r="D399" s="218" t="s">
        <v>156</v>
      </c>
      <c r="E399" s="227" t="s">
        <v>19</v>
      </c>
      <c r="F399" s="228" t="s">
        <v>1473</v>
      </c>
      <c r="G399" s="226"/>
      <c r="H399" s="227" t="s">
        <v>19</v>
      </c>
      <c r="I399" s="229"/>
      <c r="J399" s="226"/>
      <c r="K399" s="226"/>
      <c r="L399" s="230"/>
      <c r="M399" s="231"/>
      <c r="N399" s="232"/>
      <c r="O399" s="232"/>
      <c r="P399" s="232"/>
      <c r="Q399" s="232"/>
      <c r="R399" s="232"/>
      <c r="S399" s="232"/>
      <c r="T399" s="23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4" t="s">
        <v>156</v>
      </c>
      <c r="AU399" s="234" t="s">
        <v>83</v>
      </c>
      <c r="AV399" s="13" t="s">
        <v>81</v>
      </c>
      <c r="AW399" s="13" t="s">
        <v>35</v>
      </c>
      <c r="AX399" s="13" t="s">
        <v>73</v>
      </c>
      <c r="AY399" s="234" t="s">
        <v>143</v>
      </c>
    </row>
    <row r="400" s="14" customFormat="1">
      <c r="A400" s="14"/>
      <c r="B400" s="235"/>
      <c r="C400" s="236"/>
      <c r="D400" s="218" t="s">
        <v>156</v>
      </c>
      <c r="E400" s="237" t="s">
        <v>19</v>
      </c>
      <c r="F400" s="238" t="s">
        <v>1551</v>
      </c>
      <c r="G400" s="236"/>
      <c r="H400" s="239">
        <v>6</v>
      </c>
      <c r="I400" s="240"/>
      <c r="J400" s="236"/>
      <c r="K400" s="236"/>
      <c r="L400" s="241"/>
      <c r="M400" s="242"/>
      <c r="N400" s="243"/>
      <c r="O400" s="243"/>
      <c r="P400" s="243"/>
      <c r="Q400" s="243"/>
      <c r="R400" s="243"/>
      <c r="S400" s="243"/>
      <c r="T400" s="24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5" t="s">
        <v>156</v>
      </c>
      <c r="AU400" s="245" t="s">
        <v>83</v>
      </c>
      <c r="AV400" s="14" t="s">
        <v>83</v>
      </c>
      <c r="AW400" s="14" t="s">
        <v>35</v>
      </c>
      <c r="AX400" s="14" t="s">
        <v>81</v>
      </c>
      <c r="AY400" s="245" t="s">
        <v>143</v>
      </c>
    </row>
    <row r="401" s="12" customFormat="1" ht="22.8" customHeight="1">
      <c r="A401" s="12"/>
      <c r="B401" s="189"/>
      <c r="C401" s="190"/>
      <c r="D401" s="191" t="s">
        <v>72</v>
      </c>
      <c r="E401" s="203" t="s">
        <v>191</v>
      </c>
      <c r="F401" s="203" t="s">
        <v>785</v>
      </c>
      <c r="G401" s="190"/>
      <c r="H401" s="190"/>
      <c r="I401" s="193"/>
      <c r="J401" s="204">
        <f>BK401</f>
        <v>0</v>
      </c>
      <c r="K401" s="190"/>
      <c r="L401" s="195"/>
      <c r="M401" s="196"/>
      <c r="N401" s="197"/>
      <c r="O401" s="197"/>
      <c r="P401" s="198">
        <f>SUM(P402:P498)</f>
        <v>0</v>
      </c>
      <c r="Q401" s="197"/>
      <c r="R401" s="198">
        <f>SUM(R402:R498)</f>
        <v>966.06934999999987</v>
      </c>
      <c r="S401" s="197"/>
      <c r="T401" s="199">
        <f>SUM(T402:T498)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00" t="s">
        <v>81</v>
      </c>
      <c r="AT401" s="201" t="s">
        <v>72</v>
      </c>
      <c r="AU401" s="201" t="s">
        <v>81</v>
      </c>
      <c r="AY401" s="200" t="s">
        <v>143</v>
      </c>
      <c r="BK401" s="202">
        <f>SUM(BK402:BK498)</f>
        <v>0</v>
      </c>
    </row>
    <row r="402" s="2" customFormat="1" ht="24.15" customHeight="1">
      <c r="A402" s="39"/>
      <c r="B402" s="40"/>
      <c r="C402" s="205" t="s">
        <v>483</v>
      </c>
      <c r="D402" s="205" t="s">
        <v>145</v>
      </c>
      <c r="E402" s="206" t="s">
        <v>1552</v>
      </c>
      <c r="F402" s="207" t="s">
        <v>1553</v>
      </c>
      <c r="G402" s="208" t="s">
        <v>148</v>
      </c>
      <c r="H402" s="209">
        <v>700</v>
      </c>
      <c r="I402" s="210"/>
      <c r="J402" s="211">
        <f>ROUND(I402*H402,2)</f>
        <v>0</v>
      </c>
      <c r="K402" s="207" t="s">
        <v>149</v>
      </c>
      <c r="L402" s="45"/>
      <c r="M402" s="212" t="s">
        <v>19</v>
      </c>
      <c r="N402" s="213" t="s">
        <v>44</v>
      </c>
      <c r="O402" s="85"/>
      <c r="P402" s="214">
        <f>O402*H402</f>
        <v>0</v>
      </c>
      <c r="Q402" s="214">
        <v>0</v>
      </c>
      <c r="R402" s="214">
        <f>Q402*H402</f>
        <v>0</v>
      </c>
      <c r="S402" s="214">
        <v>0</v>
      </c>
      <c r="T402" s="215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16" t="s">
        <v>150</v>
      </c>
      <c r="AT402" s="216" t="s">
        <v>145</v>
      </c>
      <c r="AU402" s="216" t="s">
        <v>83</v>
      </c>
      <c r="AY402" s="18" t="s">
        <v>143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8" t="s">
        <v>81</v>
      </c>
      <c r="BK402" s="217">
        <f>ROUND(I402*H402,2)</f>
        <v>0</v>
      </c>
      <c r="BL402" s="18" t="s">
        <v>150</v>
      </c>
      <c r="BM402" s="216" t="s">
        <v>1554</v>
      </c>
    </row>
    <row r="403" s="2" customFormat="1">
      <c r="A403" s="39"/>
      <c r="B403" s="40"/>
      <c r="C403" s="41"/>
      <c r="D403" s="218" t="s">
        <v>152</v>
      </c>
      <c r="E403" s="41"/>
      <c r="F403" s="219" t="s">
        <v>1555</v>
      </c>
      <c r="G403" s="41"/>
      <c r="H403" s="41"/>
      <c r="I403" s="220"/>
      <c r="J403" s="41"/>
      <c r="K403" s="41"/>
      <c r="L403" s="45"/>
      <c r="M403" s="221"/>
      <c r="N403" s="222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152</v>
      </c>
      <c r="AU403" s="18" t="s">
        <v>83</v>
      </c>
    </row>
    <row r="404" s="2" customFormat="1">
      <c r="A404" s="39"/>
      <c r="B404" s="40"/>
      <c r="C404" s="41"/>
      <c r="D404" s="223" t="s">
        <v>154</v>
      </c>
      <c r="E404" s="41"/>
      <c r="F404" s="224" t="s">
        <v>1556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154</v>
      </c>
      <c r="AU404" s="18" t="s">
        <v>83</v>
      </c>
    </row>
    <row r="405" s="13" customFormat="1">
      <c r="A405" s="13"/>
      <c r="B405" s="225"/>
      <c r="C405" s="226"/>
      <c r="D405" s="218" t="s">
        <v>156</v>
      </c>
      <c r="E405" s="227" t="s">
        <v>19</v>
      </c>
      <c r="F405" s="228" t="s">
        <v>1435</v>
      </c>
      <c r="G405" s="226"/>
      <c r="H405" s="227" t="s">
        <v>19</v>
      </c>
      <c r="I405" s="229"/>
      <c r="J405" s="226"/>
      <c r="K405" s="226"/>
      <c r="L405" s="230"/>
      <c r="M405" s="231"/>
      <c r="N405" s="232"/>
      <c r="O405" s="232"/>
      <c r="P405" s="232"/>
      <c r="Q405" s="232"/>
      <c r="R405" s="232"/>
      <c r="S405" s="232"/>
      <c r="T405" s="23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4" t="s">
        <v>156</v>
      </c>
      <c r="AU405" s="234" t="s">
        <v>83</v>
      </c>
      <c r="AV405" s="13" t="s">
        <v>81</v>
      </c>
      <c r="AW405" s="13" t="s">
        <v>35</v>
      </c>
      <c r="AX405" s="13" t="s">
        <v>73</v>
      </c>
      <c r="AY405" s="234" t="s">
        <v>143</v>
      </c>
    </row>
    <row r="406" s="13" customFormat="1">
      <c r="A406" s="13"/>
      <c r="B406" s="225"/>
      <c r="C406" s="226"/>
      <c r="D406" s="218" t="s">
        <v>156</v>
      </c>
      <c r="E406" s="227" t="s">
        <v>19</v>
      </c>
      <c r="F406" s="228" t="s">
        <v>1557</v>
      </c>
      <c r="G406" s="226"/>
      <c r="H406" s="227" t="s">
        <v>19</v>
      </c>
      <c r="I406" s="229"/>
      <c r="J406" s="226"/>
      <c r="K406" s="226"/>
      <c r="L406" s="230"/>
      <c r="M406" s="231"/>
      <c r="N406" s="232"/>
      <c r="O406" s="232"/>
      <c r="P406" s="232"/>
      <c r="Q406" s="232"/>
      <c r="R406" s="232"/>
      <c r="S406" s="232"/>
      <c r="T406" s="23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4" t="s">
        <v>156</v>
      </c>
      <c r="AU406" s="234" t="s">
        <v>83</v>
      </c>
      <c r="AV406" s="13" t="s">
        <v>81</v>
      </c>
      <c r="AW406" s="13" t="s">
        <v>35</v>
      </c>
      <c r="AX406" s="13" t="s">
        <v>73</v>
      </c>
      <c r="AY406" s="234" t="s">
        <v>143</v>
      </c>
    </row>
    <row r="407" s="14" customFormat="1">
      <c r="A407" s="14"/>
      <c r="B407" s="235"/>
      <c r="C407" s="236"/>
      <c r="D407" s="218" t="s">
        <v>156</v>
      </c>
      <c r="E407" s="237" t="s">
        <v>19</v>
      </c>
      <c r="F407" s="238" t="s">
        <v>1558</v>
      </c>
      <c r="G407" s="236"/>
      <c r="H407" s="239">
        <v>645</v>
      </c>
      <c r="I407" s="240"/>
      <c r="J407" s="236"/>
      <c r="K407" s="236"/>
      <c r="L407" s="241"/>
      <c r="M407" s="242"/>
      <c r="N407" s="243"/>
      <c r="O407" s="243"/>
      <c r="P407" s="243"/>
      <c r="Q407" s="243"/>
      <c r="R407" s="243"/>
      <c r="S407" s="243"/>
      <c r="T407" s="24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5" t="s">
        <v>156</v>
      </c>
      <c r="AU407" s="245" t="s">
        <v>83</v>
      </c>
      <c r="AV407" s="14" t="s">
        <v>83</v>
      </c>
      <c r="AW407" s="14" t="s">
        <v>35</v>
      </c>
      <c r="AX407" s="14" t="s">
        <v>73</v>
      </c>
      <c r="AY407" s="245" t="s">
        <v>143</v>
      </c>
    </row>
    <row r="408" s="13" customFormat="1">
      <c r="A408" s="13"/>
      <c r="B408" s="225"/>
      <c r="C408" s="226"/>
      <c r="D408" s="218" t="s">
        <v>156</v>
      </c>
      <c r="E408" s="227" t="s">
        <v>19</v>
      </c>
      <c r="F408" s="228" t="s">
        <v>529</v>
      </c>
      <c r="G408" s="226"/>
      <c r="H408" s="227" t="s">
        <v>19</v>
      </c>
      <c r="I408" s="229"/>
      <c r="J408" s="226"/>
      <c r="K408" s="226"/>
      <c r="L408" s="230"/>
      <c r="M408" s="231"/>
      <c r="N408" s="232"/>
      <c r="O408" s="232"/>
      <c r="P408" s="232"/>
      <c r="Q408" s="232"/>
      <c r="R408" s="232"/>
      <c r="S408" s="232"/>
      <c r="T408" s="23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4" t="s">
        <v>156</v>
      </c>
      <c r="AU408" s="234" t="s">
        <v>83</v>
      </c>
      <c r="AV408" s="13" t="s">
        <v>81</v>
      </c>
      <c r="AW408" s="13" t="s">
        <v>35</v>
      </c>
      <c r="AX408" s="13" t="s">
        <v>73</v>
      </c>
      <c r="AY408" s="234" t="s">
        <v>143</v>
      </c>
    </row>
    <row r="409" s="13" customFormat="1">
      <c r="A409" s="13"/>
      <c r="B409" s="225"/>
      <c r="C409" s="226"/>
      <c r="D409" s="218" t="s">
        <v>156</v>
      </c>
      <c r="E409" s="227" t="s">
        <v>19</v>
      </c>
      <c r="F409" s="228" t="s">
        <v>1512</v>
      </c>
      <c r="G409" s="226"/>
      <c r="H409" s="227" t="s">
        <v>19</v>
      </c>
      <c r="I409" s="229"/>
      <c r="J409" s="226"/>
      <c r="K409" s="226"/>
      <c r="L409" s="230"/>
      <c r="M409" s="231"/>
      <c r="N409" s="232"/>
      <c r="O409" s="232"/>
      <c r="P409" s="232"/>
      <c r="Q409" s="232"/>
      <c r="R409" s="232"/>
      <c r="S409" s="232"/>
      <c r="T409" s="23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4" t="s">
        <v>156</v>
      </c>
      <c r="AU409" s="234" t="s">
        <v>83</v>
      </c>
      <c r="AV409" s="13" t="s">
        <v>81</v>
      </c>
      <c r="AW409" s="13" t="s">
        <v>35</v>
      </c>
      <c r="AX409" s="13" t="s">
        <v>73</v>
      </c>
      <c r="AY409" s="234" t="s">
        <v>143</v>
      </c>
    </row>
    <row r="410" s="14" customFormat="1">
      <c r="A410" s="14"/>
      <c r="B410" s="235"/>
      <c r="C410" s="236"/>
      <c r="D410" s="218" t="s">
        <v>156</v>
      </c>
      <c r="E410" s="237" t="s">
        <v>19</v>
      </c>
      <c r="F410" s="238" t="s">
        <v>411</v>
      </c>
      <c r="G410" s="236"/>
      <c r="H410" s="239">
        <v>37</v>
      </c>
      <c r="I410" s="240"/>
      <c r="J410" s="236"/>
      <c r="K410" s="236"/>
      <c r="L410" s="241"/>
      <c r="M410" s="242"/>
      <c r="N410" s="243"/>
      <c r="O410" s="243"/>
      <c r="P410" s="243"/>
      <c r="Q410" s="243"/>
      <c r="R410" s="243"/>
      <c r="S410" s="243"/>
      <c r="T410" s="24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5" t="s">
        <v>156</v>
      </c>
      <c r="AU410" s="245" t="s">
        <v>83</v>
      </c>
      <c r="AV410" s="14" t="s">
        <v>83</v>
      </c>
      <c r="AW410" s="14" t="s">
        <v>35</v>
      </c>
      <c r="AX410" s="14" t="s">
        <v>73</v>
      </c>
      <c r="AY410" s="245" t="s">
        <v>143</v>
      </c>
    </row>
    <row r="411" s="13" customFormat="1">
      <c r="A411" s="13"/>
      <c r="B411" s="225"/>
      <c r="C411" s="226"/>
      <c r="D411" s="218" t="s">
        <v>156</v>
      </c>
      <c r="E411" s="227" t="s">
        <v>19</v>
      </c>
      <c r="F411" s="228" t="s">
        <v>1513</v>
      </c>
      <c r="G411" s="226"/>
      <c r="H411" s="227" t="s">
        <v>19</v>
      </c>
      <c r="I411" s="229"/>
      <c r="J411" s="226"/>
      <c r="K411" s="226"/>
      <c r="L411" s="230"/>
      <c r="M411" s="231"/>
      <c r="N411" s="232"/>
      <c r="O411" s="232"/>
      <c r="P411" s="232"/>
      <c r="Q411" s="232"/>
      <c r="R411" s="232"/>
      <c r="S411" s="232"/>
      <c r="T411" s="23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4" t="s">
        <v>156</v>
      </c>
      <c r="AU411" s="234" t="s">
        <v>83</v>
      </c>
      <c r="AV411" s="13" t="s">
        <v>81</v>
      </c>
      <c r="AW411" s="13" t="s">
        <v>35</v>
      </c>
      <c r="AX411" s="13" t="s">
        <v>73</v>
      </c>
      <c r="AY411" s="234" t="s">
        <v>143</v>
      </c>
    </row>
    <row r="412" s="14" customFormat="1">
      <c r="A412" s="14"/>
      <c r="B412" s="235"/>
      <c r="C412" s="236"/>
      <c r="D412" s="218" t="s">
        <v>156</v>
      </c>
      <c r="E412" s="237" t="s">
        <v>19</v>
      </c>
      <c r="F412" s="238" t="s">
        <v>1514</v>
      </c>
      <c r="G412" s="236"/>
      <c r="H412" s="239">
        <v>18</v>
      </c>
      <c r="I412" s="240"/>
      <c r="J412" s="236"/>
      <c r="K412" s="236"/>
      <c r="L412" s="241"/>
      <c r="M412" s="242"/>
      <c r="N412" s="243"/>
      <c r="O412" s="243"/>
      <c r="P412" s="243"/>
      <c r="Q412" s="243"/>
      <c r="R412" s="243"/>
      <c r="S412" s="243"/>
      <c r="T412" s="24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5" t="s">
        <v>156</v>
      </c>
      <c r="AU412" s="245" t="s">
        <v>83</v>
      </c>
      <c r="AV412" s="14" t="s">
        <v>83</v>
      </c>
      <c r="AW412" s="14" t="s">
        <v>35</v>
      </c>
      <c r="AX412" s="14" t="s">
        <v>73</v>
      </c>
      <c r="AY412" s="245" t="s">
        <v>143</v>
      </c>
    </row>
    <row r="413" s="15" customFormat="1">
      <c r="A413" s="15"/>
      <c r="B413" s="246"/>
      <c r="C413" s="247"/>
      <c r="D413" s="218" t="s">
        <v>156</v>
      </c>
      <c r="E413" s="248" t="s">
        <v>19</v>
      </c>
      <c r="F413" s="249" t="s">
        <v>174</v>
      </c>
      <c r="G413" s="247"/>
      <c r="H413" s="250">
        <v>700</v>
      </c>
      <c r="I413" s="251"/>
      <c r="J413" s="247"/>
      <c r="K413" s="247"/>
      <c r="L413" s="252"/>
      <c r="M413" s="253"/>
      <c r="N413" s="254"/>
      <c r="O413" s="254"/>
      <c r="P413" s="254"/>
      <c r="Q413" s="254"/>
      <c r="R413" s="254"/>
      <c r="S413" s="254"/>
      <c r="T413" s="25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56" t="s">
        <v>156</v>
      </c>
      <c r="AU413" s="256" t="s">
        <v>83</v>
      </c>
      <c r="AV413" s="15" t="s">
        <v>150</v>
      </c>
      <c r="AW413" s="15" t="s">
        <v>35</v>
      </c>
      <c r="AX413" s="15" t="s">
        <v>81</v>
      </c>
      <c r="AY413" s="256" t="s">
        <v>143</v>
      </c>
    </row>
    <row r="414" s="2" customFormat="1" ht="16.5" customHeight="1">
      <c r="A414" s="39"/>
      <c r="B414" s="40"/>
      <c r="C414" s="257" t="s">
        <v>493</v>
      </c>
      <c r="D414" s="257" t="s">
        <v>468</v>
      </c>
      <c r="E414" s="258" t="s">
        <v>787</v>
      </c>
      <c r="F414" s="259" t="s">
        <v>788</v>
      </c>
      <c r="G414" s="260" t="s">
        <v>471</v>
      </c>
      <c r="H414" s="261">
        <v>11.135</v>
      </c>
      <c r="I414" s="262"/>
      <c r="J414" s="263">
        <f>ROUND(I414*H414,2)</f>
        <v>0</v>
      </c>
      <c r="K414" s="259" t="s">
        <v>149</v>
      </c>
      <c r="L414" s="264"/>
      <c r="M414" s="265" t="s">
        <v>19</v>
      </c>
      <c r="N414" s="266" t="s">
        <v>44</v>
      </c>
      <c r="O414" s="85"/>
      <c r="P414" s="214">
        <f>O414*H414</f>
        <v>0</v>
      </c>
      <c r="Q414" s="214">
        <v>1</v>
      </c>
      <c r="R414" s="214">
        <f>Q414*H414</f>
        <v>11.135</v>
      </c>
      <c r="S414" s="214">
        <v>0</v>
      </c>
      <c r="T414" s="215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6" t="s">
        <v>210</v>
      </c>
      <c r="AT414" s="216" t="s">
        <v>468</v>
      </c>
      <c r="AU414" s="216" t="s">
        <v>83</v>
      </c>
      <c r="AY414" s="18" t="s">
        <v>143</v>
      </c>
      <c r="BE414" s="217">
        <f>IF(N414="základní",J414,0)</f>
        <v>0</v>
      </c>
      <c r="BF414" s="217">
        <f>IF(N414="snížená",J414,0)</f>
        <v>0</v>
      </c>
      <c r="BG414" s="217">
        <f>IF(N414="zákl. přenesená",J414,0)</f>
        <v>0</v>
      </c>
      <c r="BH414" s="217">
        <f>IF(N414="sníž. přenesená",J414,0)</f>
        <v>0</v>
      </c>
      <c r="BI414" s="217">
        <f>IF(N414="nulová",J414,0)</f>
        <v>0</v>
      </c>
      <c r="BJ414" s="18" t="s">
        <v>81</v>
      </c>
      <c r="BK414" s="217">
        <f>ROUND(I414*H414,2)</f>
        <v>0</v>
      </c>
      <c r="BL414" s="18" t="s">
        <v>150</v>
      </c>
      <c r="BM414" s="216" t="s">
        <v>1559</v>
      </c>
    </row>
    <row r="415" s="2" customFormat="1">
      <c r="A415" s="39"/>
      <c r="B415" s="40"/>
      <c r="C415" s="41"/>
      <c r="D415" s="218" t="s">
        <v>152</v>
      </c>
      <c r="E415" s="41"/>
      <c r="F415" s="219" t="s">
        <v>788</v>
      </c>
      <c r="G415" s="41"/>
      <c r="H415" s="41"/>
      <c r="I415" s="220"/>
      <c r="J415" s="41"/>
      <c r="K415" s="41"/>
      <c r="L415" s="45"/>
      <c r="M415" s="221"/>
      <c r="N415" s="222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152</v>
      </c>
      <c r="AU415" s="18" t="s">
        <v>83</v>
      </c>
    </row>
    <row r="416" s="13" customFormat="1">
      <c r="A416" s="13"/>
      <c r="B416" s="225"/>
      <c r="C416" s="226"/>
      <c r="D416" s="218" t="s">
        <v>156</v>
      </c>
      <c r="E416" s="227" t="s">
        <v>19</v>
      </c>
      <c r="F416" s="228" t="s">
        <v>1435</v>
      </c>
      <c r="G416" s="226"/>
      <c r="H416" s="227" t="s">
        <v>19</v>
      </c>
      <c r="I416" s="229"/>
      <c r="J416" s="226"/>
      <c r="K416" s="226"/>
      <c r="L416" s="230"/>
      <c r="M416" s="231"/>
      <c r="N416" s="232"/>
      <c r="O416" s="232"/>
      <c r="P416" s="232"/>
      <c r="Q416" s="232"/>
      <c r="R416" s="232"/>
      <c r="S416" s="232"/>
      <c r="T416" s="23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4" t="s">
        <v>156</v>
      </c>
      <c r="AU416" s="234" t="s">
        <v>83</v>
      </c>
      <c r="AV416" s="13" t="s">
        <v>81</v>
      </c>
      <c r="AW416" s="13" t="s">
        <v>35</v>
      </c>
      <c r="AX416" s="13" t="s">
        <v>73</v>
      </c>
      <c r="AY416" s="234" t="s">
        <v>143</v>
      </c>
    </row>
    <row r="417" s="13" customFormat="1">
      <c r="A417" s="13"/>
      <c r="B417" s="225"/>
      <c r="C417" s="226"/>
      <c r="D417" s="218" t="s">
        <v>156</v>
      </c>
      <c r="E417" s="227" t="s">
        <v>19</v>
      </c>
      <c r="F417" s="228" t="s">
        <v>790</v>
      </c>
      <c r="G417" s="226"/>
      <c r="H417" s="227" t="s">
        <v>19</v>
      </c>
      <c r="I417" s="229"/>
      <c r="J417" s="226"/>
      <c r="K417" s="226"/>
      <c r="L417" s="230"/>
      <c r="M417" s="231"/>
      <c r="N417" s="232"/>
      <c r="O417" s="232"/>
      <c r="P417" s="232"/>
      <c r="Q417" s="232"/>
      <c r="R417" s="232"/>
      <c r="S417" s="232"/>
      <c r="T417" s="23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4" t="s">
        <v>156</v>
      </c>
      <c r="AU417" s="234" t="s">
        <v>83</v>
      </c>
      <c r="AV417" s="13" t="s">
        <v>81</v>
      </c>
      <c r="AW417" s="13" t="s">
        <v>35</v>
      </c>
      <c r="AX417" s="13" t="s">
        <v>73</v>
      </c>
      <c r="AY417" s="234" t="s">
        <v>143</v>
      </c>
    </row>
    <row r="418" s="13" customFormat="1">
      <c r="A418" s="13"/>
      <c r="B418" s="225"/>
      <c r="C418" s="226"/>
      <c r="D418" s="218" t="s">
        <v>156</v>
      </c>
      <c r="E418" s="227" t="s">
        <v>19</v>
      </c>
      <c r="F418" s="228" t="s">
        <v>791</v>
      </c>
      <c r="G418" s="226"/>
      <c r="H418" s="227" t="s">
        <v>19</v>
      </c>
      <c r="I418" s="229"/>
      <c r="J418" s="226"/>
      <c r="K418" s="226"/>
      <c r="L418" s="230"/>
      <c r="M418" s="231"/>
      <c r="N418" s="232"/>
      <c r="O418" s="232"/>
      <c r="P418" s="232"/>
      <c r="Q418" s="232"/>
      <c r="R418" s="232"/>
      <c r="S418" s="232"/>
      <c r="T418" s="23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4" t="s">
        <v>156</v>
      </c>
      <c r="AU418" s="234" t="s">
        <v>83</v>
      </c>
      <c r="AV418" s="13" t="s">
        <v>81</v>
      </c>
      <c r="AW418" s="13" t="s">
        <v>35</v>
      </c>
      <c r="AX418" s="13" t="s">
        <v>73</v>
      </c>
      <c r="AY418" s="234" t="s">
        <v>143</v>
      </c>
    </row>
    <row r="419" s="13" customFormat="1">
      <c r="A419" s="13"/>
      <c r="B419" s="225"/>
      <c r="C419" s="226"/>
      <c r="D419" s="218" t="s">
        <v>156</v>
      </c>
      <c r="E419" s="227" t="s">
        <v>19</v>
      </c>
      <c r="F419" s="228" t="s">
        <v>1560</v>
      </c>
      <c r="G419" s="226"/>
      <c r="H419" s="227" t="s">
        <v>19</v>
      </c>
      <c r="I419" s="229"/>
      <c r="J419" s="226"/>
      <c r="K419" s="226"/>
      <c r="L419" s="230"/>
      <c r="M419" s="231"/>
      <c r="N419" s="232"/>
      <c r="O419" s="232"/>
      <c r="P419" s="232"/>
      <c r="Q419" s="232"/>
      <c r="R419" s="232"/>
      <c r="S419" s="232"/>
      <c r="T419" s="23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4" t="s">
        <v>156</v>
      </c>
      <c r="AU419" s="234" t="s">
        <v>83</v>
      </c>
      <c r="AV419" s="13" t="s">
        <v>81</v>
      </c>
      <c r="AW419" s="13" t="s">
        <v>35</v>
      </c>
      <c r="AX419" s="13" t="s">
        <v>73</v>
      </c>
      <c r="AY419" s="234" t="s">
        <v>143</v>
      </c>
    </row>
    <row r="420" s="13" customFormat="1">
      <c r="A420" s="13"/>
      <c r="B420" s="225"/>
      <c r="C420" s="226"/>
      <c r="D420" s="218" t="s">
        <v>156</v>
      </c>
      <c r="E420" s="227" t="s">
        <v>19</v>
      </c>
      <c r="F420" s="228" t="s">
        <v>1561</v>
      </c>
      <c r="G420" s="226"/>
      <c r="H420" s="227" t="s">
        <v>19</v>
      </c>
      <c r="I420" s="229"/>
      <c r="J420" s="226"/>
      <c r="K420" s="226"/>
      <c r="L420" s="230"/>
      <c r="M420" s="231"/>
      <c r="N420" s="232"/>
      <c r="O420" s="232"/>
      <c r="P420" s="232"/>
      <c r="Q420" s="232"/>
      <c r="R420" s="232"/>
      <c r="S420" s="232"/>
      <c r="T420" s="23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4" t="s">
        <v>156</v>
      </c>
      <c r="AU420" s="234" t="s">
        <v>83</v>
      </c>
      <c r="AV420" s="13" t="s">
        <v>81</v>
      </c>
      <c r="AW420" s="13" t="s">
        <v>35</v>
      </c>
      <c r="AX420" s="13" t="s">
        <v>73</v>
      </c>
      <c r="AY420" s="234" t="s">
        <v>143</v>
      </c>
    </row>
    <row r="421" s="14" customFormat="1">
      <c r="A421" s="14"/>
      <c r="B421" s="235"/>
      <c r="C421" s="236"/>
      <c r="D421" s="218" t="s">
        <v>156</v>
      </c>
      <c r="E421" s="237" t="s">
        <v>19</v>
      </c>
      <c r="F421" s="238" t="s">
        <v>1562</v>
      </c>
      <c r="G421" s="236"/>
      <c r="H421" s="239">
        <v>11.135</v>
      </c>
      <c r="I421" s="240"/>
      <c r="J421" s="236"/>
      <c r="K421" s="236"/>
      <c r="L421" s="241"/>
      <c r="M421" s="242"/>
      <c r="N421" s="243"/>
      <c r="O421" s="243"/>
      <c r="P421" s="243"/>
      <c r="Q421" s="243"/>
      <c r="R421" s="243"/>
      <c r="S421" s="243"/>
      <c r="T421" s="24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5" t="s">
        <v>156</v>
      </c>
      <c r="AU421" s="245" t="s">
        <v>83</v>
      </c>
      <c r="AV421" s="14" t="s">
        <v>83</v>
      </c>
      <c r="AW421" s="14" t="s">
        <v>35</v>
      </c>
      <c r="AX421" s="14" t="s">
        <v>81</v>
      </c>
      <c r="AY421" s="245" t="s">
        <v>143</v>
      </c>
    </row>
    <row r="422" s="2" customFormat="1" ht="16.5" customHeight="1">
      <c r="A422" s="39"/>
      <c r="B422" s="40"/>
      <c r="C422" s="205" t="s">
        <v>513</v>
      </c>
      <c r="D422" s="205" t="s">
        <v>145</v>
      </c>
      <c r="E422" s="206" t="s">
        <v>806</v>
      </c>
      <c r="F422" s="207" t="s">
        <v>807</v>
      </c>
      <c r="G422" s="208" t="s">
        <v>148</v>
      </c>
      <c r="H422" s="209">
        <v>820</v>
      </c>
      <c r="I422" s="210"/>
      <c r="J422" s="211">
        <f>ROUND(I422*H422,2)</f>
        <v>0</v>
      </c>
      <c r="K422" s="207" t="s">
        <v>149</v>
      </c>
      <c r="L422" s="45"/>
      <c r="M422" s="212" t="s">
        <v>19</v>
      </c>
      <c r="N422" s="213" t="s">
        <v>44</v>
      </c>
      <c r="O422" s="85"/>
      <c r="P422" s="214">
        <f>O422*H422</f>
        <v>0</v>
      </c>
      <c r="Q422" s="214">
        <v>0.46000000000000002</v>
      </c>
      <c r="R422" s="214">
        <f>Q422*H422</f>
        <v>377.19999999999999</v>
      </c>
      <c r="S422" s="214">
        <v>0</v>
      </c>
      <c r="T422" s="215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16" t="s">
        <v>150</v>
      </c>
      <c r="AT422" s="216" t="s">
        <v>145</v>
      </c>
      <c r="AU422" s="216" t="s">
        <v>83</v>
      </c>
      <c r="AY422" s="18" t="s">
        <v>143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8" t="s">
        <v>81</v>
      </c>
      <c r="BK422" s="217">
        <f>ROUND(I422*H422,2)</f>
        <v>0</v>
      </c>
      <c r="BL422" s="18" t="s">
        <v>150</v>
      </c>
      <c r="BM422" s="216" t="s">
        <v>1563</v>
      </c>
    </row>
    <row r="423" s="2" customFormat="1">
      <c r="A423" s="39"/>
      <c r="B423" s="40"/>
      <c r="C423" s="41"/>
      <c r="D423" s="218" t="s">
        <v>152</v>
      </c>
      <c r="E423" s="41"/>
      <c r="F423" s="219" t="s">
        <v>809</v>
      </c>
      <c r="G423" s="41"/>
      <c r="H423" s="41"/>
      <c r="I423" s="220"/>
      <c r="J423" s="41"/>
      <c r="K423" s="41"/>
      <c r="L423" s="45"/>
      <c r="M423" s="221"/>
      <c r="N423" s="222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152</v>
      </c>
      <c r="AU423" s="18" t="s">
        <v>83</v>
      </c>
    </row>
    <row r="424" s="2" customFormat="1">
      <c r="A424" s="39"/>
      <c r="B424" s="40"/>
      <c r="C424" s="41"/>
      <c r="D424" s="223" t="s">
        <v>154</v>
      </c>
      <c r="E424" s="41"/>
      <c r="F424" s="224" t="s">
        <v>810</v>
      </c>
      <c r="G424" s="41"/>
      <c r="H424" s="41"/>
      <c r="I424" s="220"/>
      <c r="J424" s="41"/>
      <c r="K424" s="41"/>
      <c r="L424" s="45"/>
      <c r="M424" s="221"/>
      <c r="N424" s="222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154</v>
      </c>
      <c r="AU424" s="18" t="s">
        <v>83</v>
      </c>
    </row>
    <row r="425" s="13" customFormat="1">
      <c r="A425" s="13"/>
      <c r="B425" s="225"/>
      <c r="C425" s="226"/>
      <c r="D425" s="218" t="s">
        <v>156</v>
      </c>
      <c r="E425" s="227" t="s">
        <v>19</v>
      </c>
      <c r="F425" s="228" t="s">
        <v>1435</v>
      </c>
      <c r="G425" s="226"/>
      <c r="H425" s="227" t="s">
        <v>19</v>
      </c>
      <c r="I425" s="229"/>
      <c r="J425" s="226"/>
      <c r="K425" s="226"/>
      <c r="L425" s="230"/>
      <c r="M425" s="231"/>
      <c r="N425" s="232"/>
      <c r="O425" s="232"/>
      <c r="P425" s="232"/>
      <c r="Q425" s="232"/>
      <c r="R425" s="232"/>
      <c r="S425" s="232"/>
      <c r="T425" s="23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4" t="s">
        <v>156</v>
      </c>
      <c r="AU425" s="234" t="s">
        <v>83</v>
      </c>
      <c r="AV425" s="13" t="s">
        <v>81</v>
      </c>
      <c r="AW425" s="13" t="s">
        <v>35</v>
      </c>
      <c r="AX425" s="13" t="s">
        <v>73</v>
      </c>
      <c r="AY425" s="234" t="s">
        <v>143</v>
      </c>
    </row>
    <row r="426" s="13" customFormat="1">
      <c r="A426" s="13"/>
      <c r="B426" s="225"/>
      <c r="C426" s="226"/>
      <c r="D426" s="218" t="s">
        <v>156</v>
      </c>
      <c r="E426" s="227" t="s">
        <v>19</v>
      </c>
      <c r="F426" s="228" t="s">
        <v>1510</v>
      </c>
      <c r="G426" s="226"/>
      <c r="H426" s="227" t="s">
        <v>19</v>
      </c>
      <c r="I426" s="229"/>
      <c r="J426" s="226"/>
      <c r="K426" s="226"/>
      <c r="L426" s="230"/>
      <c r="M426" s="231"/>
      <c r="N426" s="232"/>
      <c r="O426" s="232"/>
      <c r="P426" s="232"/>
      <c r="Q426" s="232"/>
      <c r="R426" s="232"/>
      <c r="S426" s="232"/>
      <c r="T426" s="23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4" t="s">
        <v>156</v>
      </c>
      <c r="AU426" s="234" t="s">
        <v>83</v>
      </c>
      <c r="AV426" s="13" t="s">
        <v>81</v>
      </c>
      <c r="AW426" s="13" t="s">
        <v>35</v>
      </c>
      <c r="AX426" s="13" t="s">
        <v>73</v>
      </c>
      <c r="AY426" s="234" t="s">
        <v>143</v>
      </c>
    </row>
    <row r="427" s="14" customFormat="1">
      <c r="A427" s="14"/>
      <c r="B427" s="235"/>
      <c r="C427" s="236"/>
      <c r="D427" s="218" t="s">
        <v>156</v>
      </c>
      <c r="E427" s="237" t="s">
        <v>19</v>
      </c>
      <c r="F427" s="238" t="s">
        <v>1511</v>
      </c>
      <c r="G427" s="236"/>
      <c r="H427" s="239">
        <v>765</v>
      </c>
      <c r="I427" s="240"/>
      <c r="J427" s="236"/>
      <c r="K427" s="236"/>
      <c r="L427" s="241"/>
      <c r="M427" s="242"/>
      <c r="N427" s="243"/>
      <c r="O427" s="243"/>
      <c r="P427" s="243"/>
      <c r="Q427" s="243"/>
      <c r="R427" s="243"/>
      <c r="S427" s="243"/>
      <c r="T427" s="24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5" t="s">
        <v>156</v>
      </c>
      <c r="AU427" s="245" t="s">
        <v>83</v>
      </c>
      <c r="AV427" s="14" t="s">
        <v>83</v>
      </c>
      <c r="AW427" s="14" t="s">
        <v>35</v>
      </c>
      <c r="AX427" s="14" t="s">
        <v>73</v>
      </c>
      <c r="AY427" s="245" t="s">
        <v>143</v>
      </c>
    </row>
    <row r="428" s="13" customFormat="1">
      <c r="A428" s="13"/>
      <c r="B428" s="225"/>
      <c r="C428" s="226"/>
      <c r="D428" s="218" t="s">
        <v>156</v>
      </c>
      <c r="E428" s="227" t="s">
        <v>19</v>
      </c>
      <c r="F428" s="228" t="s">
        <v>529</v>
      </c>
      <c r="G428" s="226"/>
      <c r="H428" s="227" t="s">
        <v>19</v>
      </c>
      <c r="I428" s="229"/>
      <c r="J428" s="226"/>
      <c r="K428" s="226"/>
      <c r="L428" s="230"/>
      <c r="M428" s="231"/>
      <c r="N428" s="232"/>
      <c r="O428" s="232"/>
      <c r="P428" s="232"/>
      <c r="Q428" s="232"/>
      <c r="R428" s="232"/>
      <c r="S428" s="232"/>
      <c r="T428" s="23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4" t="s">
        <v>156</v>
      </c>
      <c r="AU428" s="234" t="s">
        <v>83</v>
      </c>
      <c r="AV428" s="13" t="s">
        <v>81</v>
      </c>
      <c r="AW428" s="13" t="s">
        <v>35</v>
      </c>
      <c r="AX428" s="13" t="s">
        <v>73</v>
      </c>
      <c r="AY428" s="234" t="s">
        <v>143</v>
      </c>
    </row>
    <row r="429" s="13" customFormat="1">
      <c r="A429" s="13"/>
      <c r="B429" s="225"/>
      <c r="C429" s="226"/>
      <c r="D429" s="218" t="s">
        <v>156</v>
      </c>
      <c r="E429" s="227" t="s">
        <v>19</v>
      </c>
      <c r="F429" s="228" t="s">
        <v>1512</v>
      </c>
      <c r="G429" s="226"/>
      <c r="H429" s="227" t="s">
        <v>19</v>
      </c>
      <c r="I429" s="229"/>
      <c r="J429" s="226"/>
      <c r="K429" s="226"/>
      <c r="L429" s="230"/>
      <c r="M429" s="231"/>
      <c r="N429" s="232"/>
      <c r="O429" s="232"/>
      <c r="P429" s="232"/>
      <c r="Q429" s="232"/>
      <c r="R429" s="232"/>
      <c r="S429" s="232"/>
      <c r="T429" s="23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4" t="s">
        <v>156</v>
      </c>
      <c r="AU429" s="234" t="s">
        <v>83</v>
      </c>
      <c r="AV429" s="13" t="s">
        <v>81</v>
      </c>
      <c r="AW429" s="13" t="s">
        <v>35</v>
      </c>
      <c r="AX429" s="13" t="s">
        <v>73</v>
      </c>
      <c r="AY429" s="234" t="s">
        <v>143</v>
      </c>
    </row>
    <row r="430" s="14" customFormat="1">
      <c r="A430" s="14"/>
      <c r="B430" s="235"/>
      <c r="C430" s="236"/>
      <c r="D430" s="218" t="s">
        <v>156</v>
      </c>
      <c r="E430" s="237" t="s">
        <v>19</v>
      </c>
      <c r="F430" s="238" t="s">
        <v>411</v>
      </c>
      <c r="G430" s="236"/>
      <c r="H430" s="239">
        <v>37</v>
      </c>
      <c r="I430" s="240"/>
      <c r="J430" s="236"/>
      <c r="K430" s="236"/>
      <c r="L430" s="241"/>
      <c r="M430" s="242"/>
      <c r="N430" s="243"/>
      <c r="O430" s="243"/>
      <c r="P430" s="243"/>
      <c r="Q430" s="243"/>
      <c r="R430" s="243"/>
      <c r="S430" s="243"/>
      <c r="T430" s="24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5" t="s">
        <v>156</v>
      </c>
      <c r="AU430" s="245" t="s">
        <v>83</v>
      </c>
      <c r="AV430" s="14" t="s">
        <v>83</v>
      </c>
      <c r="AW430" s="14" t="s">
        <v>35</v>
      </c>
      <c r="AX430" s="14" t="s">
        <v>73</v>
      </c>
      <c r="AY430" s="245" t="s">
        <v>143</v>
      </c>
    </row>
    <row r="431" s="13" customFormat="1">
      <c r="A431" s="13"/>
      <c r="B431" s="225"/>
      <c r="C431" s="226"/>
      <c r="D431" s="218" t="s">
        <v>156</v>
      </c>
      <c r="E431" s="227" t="s">
        <v>19</v>
      </c>
      <c r="F431" s="228" t="s">
        <v>1513</v>
      </c>
      <c r="G431" s="226"/>
      <c r="H431" s="227" t="s">
        <v>19</v>
      </c>
      <c r="I431" s="229"/>
      <c r="J431" s="226"/>
      <c r="K431" s="226"/>
      <c r="L431" s="230"/>
      <c r="M431" s="231"/>
      <c r="N431" s="232"/>
      <c r="O431" s="232"/>
      <c r="P431" s="232"/>
      <c r="Q431" s="232"/>
      <c r="R431" s="232"/>
      <c r="S431" s="232"/>
      <c r="T431" s="23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4" t="s">
        <v>156</v>
      </c>
      <c r="AU431" s="234" t="s">
        <v>83</v>
      </c>
      <c r="AV431" s="13" t="s">
        <v>81</v>
      </c>
      <c r="AW431" s="13" t="s">
        <v>35</v>
      </c>
      <c r="AX431" s="13" t="s">
        <v>73</v>
      </c>
      <c r="AY431" s="234" t="s">
        <v>143</v>
      </c>
    </row>
    <row r="432" s="14" customFormat="1">
      <c r="A432" s="14"/>
      <c r="B432" s="235"/>
      <c r="C432" s="236"/>
      <c r="D432" s="218" t="s">
        <v>156</v>
      </c>
      <c r="E432" s="237" t="s">
        <v>19</v>
      </c>
      <c r="F432" s="238" t="s">
        <v>1514</v>
      </c>
      <c r="G432" s="236"/>
      <c r="H432" s="239">
        <v>18</v>
      </c>
      <c r="I432" s="240"/>
      <c r="J432" s="236"/>
      <c r="K432" s="236"/>
      <c r="L432" s="241"/>
      <c r="M432" s="242"/>
      <c r="N432" s="243"/>
      <c r="O432" s="243"/>
      <c r="P432" s="243"/>
      <c r="Q432" s="243"/>
      <c r="R432" s="243"/>
      <c r="S432" s="243"/>
      <c r="T432" s="24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5" t="s">
        <v>156</v>
      </c>
      <c r="AU432" s="245" t="s">
        <v>83</v>
      </c>
      <c r="AV432" s="14" t="s">
        <v>83</v>
      </c>
      <c r="AW432" s="14" t="s">
        <v>35</v>
      </c>
      <c r="AX432" s="14" t="s">
        <v>73</v>
      </c>
      <c r="AY432" s="245" t="s">
        <v>143</v>
      </c>
    </row>
    <row r="433" s="15" customFormat="1">
      <c r="A433" s="15"/>
      <c r="B433" s="246"/>
      <c r="C433" s="247"/>
      <c r="D433" s="218" t="s">
        <v>156</v>
      </c>
      <c r="E433" s="248" t="s">
        <v>19</v>
      </c>
      <c r="F433" s="249" t="s">
        <v>174</v>
      </c>
      <c r="G433" s="247"/>
      <c r="H433" s="250">
        <v>820</v>
      </c>
      <c r="I433" s="251"/>
      <c r="J433" s="247"/>
      <c r="K433" s="247"/>
      <c r="L433" s="252"/>
      <c r="M433" s="253"/>
      <c r="N433" s="254"/>
      <c r="O433" s="254"/>
      <c r="P433" s="254"/>
      <c r="Q433" s="254"/>
      <c r="R433" s="254"/>
      <c r="S433" s="254"/>
      <c r="T433" s="25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56" t="s">
        <v>156</v>
      </c>
      <c r="AU433" s="256" t="s">
        <v>83</v>
      </c>
      <c r="AV433" s="15" t="s">
        <v>150</v>
      </c>
      <c r="AW433" s="15" t="s">
        <v>35</v>
      </c>
      <c r="AX433" s="15" t="s">
        <v>81</v>
      </c>
      <c r="AY433" s="256" t="s">
        <v>143</v>
      </c>
    </row>
    <row r="434" s="2" customFormat="1" ht="16.5" customHeight="1">
      <c r="A434" s="39"/>
      <c r="B434" s="40"/>
      <c r="C434" s="205" t="s">
        <v>521</v>
      </c>
      <c r="D434" s="205" t="s">
        <v>145</v>
      </c>
      <c r="E434" s="206" t="s">
        <v>835</v>
      </c>
      <c r="F434" s="207" t="s">
        <v>836</v>
      </c>
      <c r="G434" s="208" t="s">
        <v>148</v>
      </c>
      <c r="H434" s="209">
        <v>820</v>
      </c>
      <c r="I434" s="210"/>
      <c r="J434" s="211">
        <f>ROUND(I434*H434,2)</f>
        <v>0</v>
      </c>
      <c r="K434" s="207" t="s">
        <v>149</v>
      </c>
      <c r="L434" s="45"/>
      <c r="M434" s="212" t="s">
        <v>19</v>
      </c>
      <c r="N434" s="213" t="s">
        <v>44</v>
      </c>
      <c r="O434" s="85"/>
      <c r="P434" s="214">
        <f>O434*H434</f>
        <v>0</v>
      </c>
      <c r="Q434" s="214">
        <v>0.42148999999999998</v>
      </c>
      <c r="R434" s="214">
        <f>Q434*H434</f>
        <v>345.62180000000001</v>
      </c>
      <c r="S434" s="214">
        <v>0</v>
      </c>
      <c r="T434" s="21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6" t="s">
        <v>150</v>
      </c>
      <c r="AT434" s="216" t="s">
        <v>145</v>
      </c>
      <c r="AU434" s="216" t="s">
        <v>83</v>
      </c>
      <c r="AY434" s="18" t="s">
        <v>143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81</v>
      </c>
      <c r="BK434" s="217">
        <f>ROUND(I434*H434,2)</f>
        <v>0</v>
      </c>
      <c r="BL434" s="18" t="s">
        <v>150</v>
      </c>
      <c r="BM434" s="216" t="s">
        <v>1564</v>
      </c>
    </row>
    <row r="435" s="2" customFormat="1">
      <c r="A435" s="39"/>
      <c r="B435" s="40"/>
      <c r="C435" s="41"/>
      <c r="D435" s="218" t="s">
        <v>152</v>
      </c>
      <c r="E435" s="41"/>
      <c r="F435" s="219" t="s">
        <v>838</v>
      </c>
      <c r="G435" s="41"/>
      <c r="H435" s="41"/>
      <c r="I435" s="220"/>
      <c r="J435" s="41"/>
      <c r="K435" s="41"/>
      <c r="L435" s="45"/>
      <c r="M435" s="221"/>
      <c r="N435" s="222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152</v>
      </c>
      <c r="AU435" s="18" t="s">
        <v>83</v>
      </c>
    </row>
    <row r="436" s="2" customFormat="1">
      <c r="A436" s="39"/>
      <c r="B436" s="40"/>
      <c r="C436" s="41"/>
      <c r="D436" s="223" t="s">
        <v>154</v>
      </c>
      <c r="E436" s="41"/>
      <c r="F436" s="224" t="s">
        <v>839</v>
      </c>
      <c r="G436" s="41"/>
      <c r="H436" s="41"/>
      <c r="I436" s="220"/>
      <c r="J436" s="41"/>
      <c r="K436" s="41"/>
      <c r="L436" s="45"/>
      <c r="M436" s="221"/>
      <c r="N436" s="222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154</v>
      </c>
      <c r="AU436" s="18" t="s">
        <v>83</v>
      </c>
    </row>
    <row r="437" s="13" customFormat="1">
      <c r="A437" s="13"/>
      <c r="B437" s="225"/>
      <c r="C437" s="226"/>
      <c r="D437" s="218" t="s">
        <v>156</v>
      </c>
      <c r="E437" s="227" t="s">
        <v>19</v>
      </c>
      <c r="F437" s="228" t="s">
        <v>1435</v>
      </c>
      <c r="G437" s="226"/>
      <c r="H437" s="227" t="s">
        <v>19</v>
      </c>
      <c r="I437" s="229"/>
      <c r="J437" s="226"/>
      <c r="K437" s="226"/>
      <c r="L437" s="230"/>
      <c r="M437" s="231"/>
      <c r="N437" s="232"/>
      <c r="O437" s="232"/>
      <c r="P437" s="232"/>
      <c r="Q437" s="232"/>
      <c r="R437" s="232"/>
      <c r="S437" s="232"/>
      <c r="T437" s="23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4" t="s">
        <v>156</v>
      </c>
      <c r="AU437" s="234" t="s">
        <v>83</v>
      </c>
      <c r="AV437" s="13" t="s">
        <v>81</v>
      </c>
      <c r="AW437" s="13" t="s">
        <v>35</v>
      </c>
      <c r="AX437" s="13" t="s">
        <v>73</v>
      </c>
      <c r="AY437" s="234" t="s">
        <v>143</v>
      </c>
    </row>
    <row r="438" s="13" customFormat="1">
      <c r="A438" s="13"/>
      <c r="B438" s="225"/>
      <c r="C438" s="226"/>
      <c r="D438" s="218" t="s">
        <v>156</v>
      </c>
      <c r="E438" s="227" t="s">
        <v>19</v>
      </c>
      <c r="F438" s="228" t="s">
        <v>1510</v>
      </c>
      <c r="G438" s="226"/>
      <c r="H438" s="227" t="s">
        <v>19</v>
      </c>
      <c r="I438" s="229"/>
      <c r="J438" s="226"/>
      <c r="K438" s="226"/>
      <c r="L438" s="230"/>
      <c r="M438" s="231"/>
      <c r="N438" s="232"/>
      <c r="O438" s="232"/>
      <c r="P438" s="232"/>
      <c r="Q438" s="232"/>
      <c r="R438" s="232"/>
      <c r="S438" s="232"/>
      <c r="T438" s="23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4" t="s">
        <v>156</v>
      </c>
      <c r="AU438" s="234" t="s">
        <v>83</v>
      </c>
      <c r="AV438" s="13" t="s">
        <v>81</v>
      </c>
      <c r="AW438" s="13" t="s">
        <v>35</v>
      </c>
      <c r="AX438" s="13" t="s">
        <v>73</v>
      </c>
      <c r="AY438" s="234" t="s">
        <v>143</v>
      </c>
    </row>
    <row r="439" s="14" customFormat="1">
      <c r="A439" s="14"/>
      <c r="B439" s="235"/>
      <c r="C439" s="236"/>
      <c r="D439" s="218" t="s">
        <v>156</v>
      </c>
      <c r="E439" s="237" t="s">
        <v>19</v>
      </c>
      <c r="F439" s="238" t="s">
        <v>1511</v>
      </c>
      <c r="G439" s="236"/>
      <c r="H439" s="239">
        <v>765</v>
      </c>
      <c r="I439" s="240"/>
      <c r="J439" s="236"/>
      <c r="K439" s="236"/>
      <c r="L439" s="241"/>
      <c r="M439" s="242"/>
      <c r="N439" s="243"/>
      <c r="O439" s="243"/>
      <c r="P439" s="243"/>
      <c r="Q439" s="243"/>
      <c r="R439" s="243"/>
      <c r="S439" s="243"/>
      <c r="T439" s="24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5" t="s">
        <v>156</v>
      </c>
      <c r="AU439" s="245" t="s">
        <v>83</v>
      </c>
      <c r="AV439" s="14" t="s">
        <v>83</v>
      </c>
      <c r="AW439" s="14" t="s">
        <v>35</v>
      </c>
      <c r="AX439" s="14" t="s">
        <v>73</v>
      </c>
      <c r="AY439" s="245" t="s">
        <v>143</v>
      </c>
    </row>
    <row r="440" s="13" customFormat="1">
      <c r="A440" s="13"/>
      <c r="B440" s="225"/>
      <c r="C440" s="226"/>
      <c r="D440" s="218" t="s">
        <v>156</v>
      </c>
      <c r="E440" s="227" t="s">
        <v>19</v>
      </c>
      <c r="F440" s="228" t="s">
        <v>529</v>
      </c>
      <c r="G440" s="226"/>
      <c r="H440" s="227" t="s">
        <v>19</v>
      </c>
      <c r="I440" s="229"/>
      <c r="J440" s="226"/>
      <c r="K440" s="226"/>
      <c r="L440" s="230"/>
      <c r="M440" s="231"/>
      <c r="N440" s="232"/>
      <c r="O440" s="232"/>
      <c r="P440" s="232"/>
      <c r="Q440" s="232"/>
      <c r="R440" s="232"/>
      <c r="S440" s="232"/>
      <c r="T440" s="23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4" t="s">
        <v>156</v>
      </c>
      <c r="AU440" s="234" t="s">
        <v>83</v>
      </c>
      <c r="AV440" s="13" t="s">
        <v>81</v>
      </c>
      <c r="AW440" s="13" t="s">
        <v>35</v>
      </c>
      <c r="AX440" s="13" t="s">
        <v>73</v>
      </c>
      <c r="AY440" s="234" t="s">
        <v>143</v>
      </c>
    </row>
    <row r="441" s="13" customFormat="1">
      <c r="A441" s="13"/>
      <c r="B441" s="225"/>
      <c r="C441" s="226"/>
      <c r="D441" s="218" t="s">
        <v>156</v>
      </c>
      <c r="E441" s="227" t="s">
        <v>19</v>
      </c>
      <c r="F441" s="228" t="s">
        <v>1512</v>
      </c>
      <c r="G441" s="226"/>
      <c r="H441" s="227" t="s">
        <v>19</v>
      </c>
      <c r="I441" s="229"/>
      <c r="J441" s="226"/>
      <c r="K441" s="226"/>
      <c r="L441" s="230"/>
      <c r="M441" s="231"/>
      <c r="N441" s="232"/>
      <c r="O441" s="232"/>
      <c r="P441" s="232"/>
      <c r="Q441" s="232"/>
      <c r="R441" s="232"/>
      <c r="S441" s="232"/>
      <c r="T441" s="23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4" t="s">
        <v>156</v>
      </c>
      <c r="AU441" s="234" t="s">
        <v>83</v>
      </c>
      <c r="AV441" s="13" t="s">
        <v>81</v>
      </c>
      <c r="AW441" s="13" t="s">
        <v>35</v>
      </c>
      <c r="AX441" s="13" t="s">
        <v>73</v>
      </c>
      <c r="AY441" s="234" t="s">
        <v>143</v>
      </c>
    </row>
    <row r="442" s="14" customFormat="1">
      <c r="A442" s="14"/>
      <c r="B442" s="235"/>
      <c r="C442" s="236"/>
      <c r="D442" s="218" t="s">
        <v>156</v>
      </c>
      <c r="E442" s="237" t="s">
        <v>19</v>
      </c>
      <c r="F442" s="238" t="s">
        <v>411</v>
      </c>
      <c r="G442" s="236"/>
      <c r="H442" s="239">
        <v>37</v>
      </c>
      <c r="I442" s="240"/>
      <c r="J442" s="236"/>
      <c r="K442" s="236"/>
      <c r="L442" s="241"/>
      <c r="M442" s="242"/>
      <c r="N442" s="243"/>
      <c r="O442" s="243"/>
      <c r="P442" s="243"/>
      <c r="Q442" s="243"/>
      <c r="R442" s="243"/>
      <c r="S442" s="243"/>
      <c r="T442" s="24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5" t="s">
        <v>156</v>
      </c>
      <c r="AU442" s="245" t="s">
        <v>83</v>
      </c>
      <c r="AV442" s="14" t="s">
        <v>83</v>
      </c>
      <c r="AW442" s="14" t="s">
        <v>35</v>
      </c>
      <c r="AX442" s="14" t="s">
        <v>73</v>
      </c>
      <c r="AY442" s="245" t="s">
        <v>143</v>
      </c>
    </row>
    <row r="443" s="13" customFormat="1">
      <c r="A443" s="13"/>
      <c r="B443" s="225"/>
      <c r="C443" s="226"/>
      <c r="D443" s="218" t="s">
        <v>156</v>
      </c>
      <c r="E443" s="227" t="s">
        <v>19</v>
      </c>
      <c r="F443" s="228" t="s">
        <v>1513</v>
      </c>
      <c r="G443" s="226"/>
      <c r="H443" s="227" t="s">
        <v>19</v>
      </c>
      <c r="I443" s="229"/>
      <c r="J443" s="226"/>
      <c r="K443" s="226"/>
      <c r="L443" s="230"/>
      <c r="M443" s="231"/>
      <c r="N443" s="232"/>
      <c r="O443" s="232"/>
      <c r="P443" s="232"/>
      <c r="Q443" s="232"/>
      <c r="R443" s="232"/>
      <c r="S443" s="232"/>
      <c r="T443" s="23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4" t="s">
        <v>156</v>
      </c>
      <c r="AU443" s="234" t="s">
        <v>83</v>
      </c>
      <c r="AV443" s="13" t="s">
        <v>81</v>
      </c>
      <c r="AW443" s="13" t="s">
        <v>35</v>
      </c>
      <c r="AX443" s="13" t="s">
        <v>73</v>
      </c>
      <c r="AY443" s="234" t="s">
        <v>143</v>
      </c>
    </row>
    <row r="444" s="14" customFormat="1">
      <c r="A444" s="14"/>
      <c r="B444" s="235"/>
      <c r="C444" s="236"/>
      <c r="D444" s="218" t="s">
        <v>156</v>
      </c>
      <c r="E444" s="237" t="s">
        <v>19</v>
      </c>
      <c r="F444" s="238" t="s">
        <v>1514</v>
      </c>
      <c r="G444" s="236"/>
      <c r="H444" s="239">
        <v>18</v>
      </c>
      <c r="I444" s="240"/>
      <c r="J444" s="236"/>
      <c r="K444" s="236"/>
      <c r="L444" s="241"/>
      <c r="M444" s="242"/>
      <c r="N444" s="243"/>
      <c r="O444" s="243"/>
      <c r="P444" s="243"/>
      <c r="Q444" s="243"/>
      <c r="R444" s="243"/>
      <c r="S444" s="243"/>
      <c r="T444" s="24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5" t="s">
        <v>156</v>
      </c>
      <c r="AU444" s="245" t="s">
        <v>83</v>
      </c>
      <c r="AV444" s="14" t="s">
        <v>83</v>
      </c>
      <c r="AW444" s="14" t="s">
        <v>35</v>
      </c>
      <c r="AX444" s="14" t="s">
        <v>73</v>
      </c>
      <c r="AY444" s="245" t="s">
        <v>143</v>
      </c>
    </row>
    <row r="445" s="15" customFormat="1">
      <c r="A445" s="15"/>
      <c r="B445" s="246"/>
      <c r="C445" s="247"/>
      <c r="D445" s="218" t="s">
        <v>156</v>
      </c>
      <c r="E445" s="248" t="s">
        <v>19</v>
      </c>
      <c r="F445" s="249" t="s">
        <v>174</v>
      </c>
      <c r="G445" s="247"/>
      <c r="H445" s="250">
        <v>820</v>
      </c>
      <c r="I445" s="251"/>
      <c r="J445" s="247"/>
      <c r="K445" s="247"/>
      <c r="L445" s="252"/>
      <c r="M445" s="253"/>
      <c r="N445" s="254"/>
      <c r="O445" s="254"/>
      <c r="P445" s="254"/>
      <c r="Q445" s="254"/>
      <c r="R445" s="254"/>
      <c r="S445" s="254"/>
      <c r="T445" s="255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56" t="s">
        <v>156</v>
      </c>
      <c r="AU445" s="256" t="s">
        <v>83</v>
      </c>
      <c r="AV445" s="15" t="s">
        <v>150</v>
      </c>
      <c r="AW445" s="15" t="s">
        <v>35</v>
      </c>
      <c r="AX445" s="15" t="s">
        <v>81</v>
      </c>
      <c r="AY445" s="256" t="s">
        <v>143</v>
      </c>
    </row>
    <row r="446" s="2" customFormat="1" ht="16.5" customHeight="1">
      <c r="A446" s="39"/>
      <c r="B446" s="40"/>
      <c r="C446" s="205" t="s">
        <v>538</v>
      </c>
      <c r="D446" s="205" t="s">
        <v>145</v>
      </c>
      <c r="E446" s="206" t="s">
        <v>1565</v>
      </c>
      <c r="F446" s="207" t="s">
        <v>1566</v>
      </c>
      <c r="G446" s="208" t="s">
        <v>148</v>
      </c>
      <c r="H446" s="209">
        <v>690</v>
      </c>
      <c r="I446" s="210"/>
      <c r="J446" s="211">
        <f>ROUND(I446*H446,2)</f>
        <v>0</v>
      </c>
      <c r="K446" s="207" t="s">
        <v>149</v>
      </c>
      <c r="L446" s="45"/>
      <c r="M446" s="212" t="s">
        <v>19</v>
      </c>
      <c r="N446" s="213" t="s">
        <v>44</v>
      </c>
      <c r="O446" s="85"/>
      <c r="P446" s="214">
        <f>O446*H446</f>
        <v>0</v>
      </c>
      <c r="Q446" s="214">
        <v>0.18462999999999999</v>
      </c>
      <c r="R446" s="214">
        <f>Q446*H446</f>
        <v>127.39469999999999</v>
      </c>
      <c r="S446" s="214">
        <v>0</v>
      </c>
      <c r="T446" s="215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16" t="s">
        <v>150</v>
      </c>
      <c r="AT446" s="216" t="s">
        <v>145</v>
      </c>
      <c r="AU446" s="216" t="s">
        <v>83</v>
      </c>
      <c r="AY446" s="18" t="s">
        <v>143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8" t="s">
        <v>81</v>
      </c>
      <c r="BK446" s="217">
        <f>ROUND(I446*H446,2)</f>
        <v>0</v>
      </c>
      <c r="BL446" s="18" t="s">
        <v>150</v>
      </c>
      <c r="BM446" s="216" t="s">
        <v>1567</v>
      </c>
    </row>
    <row r="447" s="2" customFormat="1">
      <c r="A447" s="39"/>
      <c r="B447" s="40"/>
      <c r="C447" s="41"/>
      <c r="D447" s="218" t="s">
        <v>152</v>
      </c>
      <c r="E447" s="41"/>
      <c r="F447" s="219" t="s">
        <v>1568</v>
      </c>
      <c r="G447" s="41"/>
      <c r="H447" s="41"/>
      <c r="I447" s="220"/>
      <c r="J447" s="41"/>
      <c r="K447" s="41"/>
      <c r="L447" s="45"/>
      <c r="M447" s="221"/>
      <c r="N447" s="222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152</v>
      </c>
      <c r="AU447" s="18" t="s">
        <v>83</v>
      </c>
    </row>
    <row r="448" s="2" customFormat="1">
      <c r="A448" s="39"/>
      <c r="B448" s="40"/>
      <c r="C448" s="41"/>
      <c r="D448" s="223" t="s">
        <v>154</v>
      </c>
      <c r="E448" s="41"/>
      <c r="F448" s="224" t="s">
        <v>1569</v>
      </c>
      <c r="G448" s="41"/>
      <c r="H448" s="41"/>
      <c r="I448" s="220"/>
      <c r="J448" s="41"/>
      <c r="K448" s="41"/>
      <c r="L448" s="45"/>
      <c r="M448" s="221"/>
      <c r="N448" s="222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154</v>
      </c>
      <c r="AU448" s="18" t="s">
        <v>83</v>
      </c>
    </row>
    <row r="449" s="13" customFormat="1">
      <c r="A449" s="13"/>
      <c r="B449" s="225"/>
      <c r="C449" s="226"/>
      <c r="D449" s="218" t="s">
        <v>156</v>
      </c>
      <c r="E449" s="227" t="s">
        <v>19</v>
      </c>
      <c r="F449" s="228" t="s">
        <v>1435</v>
      </c>
      <c r="G449" s="226"/>
      <c r="H449" s="227" t="s">
        <v>19</v>
      </c>
      <c r="I449" s="229"/>
      <c r="J449" s="226"/>
      <c r="K449" s="226"/>
      <c r="L449" s="230"/>
      <c r="M449" s="231"/>
      <c r="N449" s="232"/>
      <c r="O449" s="232"/>
      <c r="P449" s="232"/>
      <c r="Q449" s="232"/>
      <c r="R449" s="232"/>
      <c r="S449" s="232"/>
      <c r="T449" s="23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4" t="s">
        <v>156</v>
      </c>
      <c r="AU449" s="234" t="s">
        <v>83</v>
      </c>
      <c r="AV449" s="13" t="s">
        <v>81</v>
      </c>
      <c r="AW449" s="13" t="s">
        <v>35</v>
      </c>
      <c r="AX449" s="13" t="s">
        <v>73</v>
      </c>
      <c r="AY449" s="234" t="s">
        <v>143</v>
      </c>
    </row>
    <row r="450" s="13" customFormat="1">
      <c r="A450" s="13"/>
      <c r="B450" s="225"/>
      <c r="C450" s="226"/>
      <c r="D450" s="218" t="s">
        <v>156</v>
      </c>
      <c r="E450" s="227" t="s">
        <v>19</v>
      </c>
      <c r="F450" s="228" t="s">
        <v>1570</v>
      </c>
      <c r="G450" s="226"/>
      <c r="H450" s="227" t="s">
        <v>19</v>
      </c>
      <c r="I450" s="229"/>
      <c r="J450" s="226"/>
      <c r="K450" s="226"/>
      <c r="L450" s="230"/>
      <c r="M450" s="231"/>
      <c r="N450" s="232"/>
      <c r="O450" s="232"/>
      <c r="P450" s="232"/>
      <c r="Q450" s="232"/>
      <c r="R450" s="232"/>
      <c r="S450" s="232"/>
      <c r="T450" s="23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4" t="s">
        <v>156</v>
      </c>
      <c r="AU450" s="234" t="s">
        <v>83</v>
      </c>
      <c r="AV450" s="13" t="s">
        <v>81</v>
      </c>
      <c r="AW450" s="13" t="s">
        <v>35</v>
      </c>
      <c r="AX450" s="13" t="s">
        <v>73</v>
      </c>
      <c r="AY450" s="234" t="s">
        <v>143</v>
      </c>
    </row>
    <row r="451" s="14" customFormat="1">
      <c r="A451" s="14"/>
      <c r="B451" s="235"/>
      <c r="C451" s="236"/>
      <c r="D451" s="218" t="s">
        <v>156</v>
      </c>
      <c r="E451" s="237" t="s">
        <v>19</v>
      </c>
      <c r="F451" s="238" t="s">
        <v>1571</v>
      </c>
      <c r="G451" s="236"/>
      <c r="H451" s="239">
        <v>635</v>
      </c>
      <c r="I451" s="240"/>
      <c r="J451" s="236"/>
      <c r="K451" s="236"/>
      <c r="L451" s="241"/>
      <c r="M451" s="242"/>
      <c r="N451" s="243"/>
      <c r="O451" s="243"/>
      <c r="P451" s="243"/>
      <c r="Q451" s="243"/>
      <c r="R451" s="243"/>
      <c r="S451" s="243"/>
      <c r="T451" s="24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5" t="s">
        <v>156</v>
      </c>
      <c r="AU451" s="245" t="s">
        <v>83</v>
      </c>
      <c r="AV451" s="14" t="s">
        <v>83</v>
      </c>
      <c r="AW451" s="14" t="s">
        <v>35</v>
      </c>
      <c r="AX451" s="14" t="s">
        <v>73</v>
      </c>
      <c r="AY451" s="245" t="s">
        <v>143</v>
      </c>
    </row>
    <row r="452" s="13" customFormat="1">
      <c r="A452" s="13"/>
      <c r="B452" s="225"/>
      <c r="C452" s="226"/>
      <c r="D452" s="218" t="s">
        <v>156</v>
      </c>
      <c r="E452" s="227" t="s">
        <v>19</v>
      </c>
      <c r="F452" s="228" t="s">
        <v>529</v>
      </c>
      <c r="G452" s="226"/>
      <c r="H452" s="227" t="s">
        <v>19</v>
      </c>
      <c r="I452" s="229"/>
      <c r="J452" s="226"/>
      <c r="K452" s="226"/>
      <c r="L452" s="230"/>
      <c r="M452" s="231"/>
      <c r="N452" s="232"/>
      <c r="O452" s="232"/>
      <c r="P452" s="232"/>
      <c r="Q452" s="232"/>
      <c r="R452" s="232"/>
      <c r="S452" s="232"/>
      <c r="T452" s="23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4" t="s">
        <v>156</v>
      </c>
      <c r="AU452" s="234" t="s">
        <v>83</v>
      </c>
      <c r="AV452" s="13" t="s">
        <v>81</v>
      </c>
      <c r="AW452" s="13" t="s">
        <v>35</v>
      </c>
      <c r="AX452" s="13" t="s">
        <v>73</v>
      </c>
      <c r="AY452" s="234" t="s">
        <v>143</v>
      </c>
    </row>
    <row r="453" s="13" customFormat="1">
      <c r="A453" s="13"/>
      <c r="B453" s="225"/>
      <c r="C453" s="226"/>
      <c r="D453" s="218" t="s">
        <v>156</v>
      </c>
      <c r="E453" s="227" t="s">
        <v>19</v>
      </c>
      <c r="F453" s="228" t="s">
        <v>1512</v>
      </c>
      <c r="G453" s="226"/>
      <c r="H453" s="227" t="s">
        <v>19</v>
      </c>
      <c r="I453" s="229"/>
      <c r="J453" s="226"/>
      <c r="K453" s="226"/>
      <c r="L453" s="230"/>
      <c r="M453" s="231"/>
      <c r="N453" s="232"/>
      <c r="O453" s="232"/>
      <c r="P453" s="232"/>
      <c r="Q453" s="232"/>
      <c r="R453" s="232"/>
      <c r="S453" s="232"/>
      <c r="T453" s="23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4" t="s">
        <v>156</v>
      </c>
      <c r="AU453" s="234" t="s">
        <v>83</v>
      </c>
      <c r="AV453" s="13" t="s">
        <v>81</v>
      </c>
      <c r="AW453" s="13" t="s">
        <v>35</v>
      </c>
      <c r="AX453" s="13" t="s">
        <v>73</v>
      </c>
      <c r="AY453" s="234" t="s">
        <v>143</v>
      </c>
    </row>
    <row r="454" s="14" customFormat="1">
      <c r="A454" s="14"/>
      <c r="B454" s="235"/>
      <c r="C454" s="236"/>
      <c r="D454" s="218" t="s">
        <v>156</v>
      </c>
      <c r="E454" s="237" t="s">
        <v>19</v>
      </c>
      <c r="F454" s="238" t="s">
        <v>411</v>
      </c>
      <c r="G454" s="236"/>
      <c r="H454" s="239">
        <v>37</v>
      </c>
      <c r="I454" s="240"/>
      <c r="J454" s="236"/>
      <c r="K454" s="236"/>
      <c r="L454" s="241"/>
      <c r="M454" s="242"/>
      <c r="N454" s="243"/>
      <c r="O454" s="243"/>
      <c r="P454" s="243"/>
      <c r="Q454" s="243"/>
      <c r="R454" s="243"/>
      <c r="S454" s="243"/>
      <c r="T454" s="24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5" t="s">
        <v>156</v>
      </c>
      <c r="AU454" s="245" t="s">
        <v>83</v>
      </c>
      <c r="AV454" s="14" t="s">
        <v>83</v>
      </c>
      <c r="AW454" s="14" t="s">
        <v>35</v>
      </c>
      <c r="AX454" s="14" t="s">
        <v>73</v>
      </c>
      <c r="AY454" s="245" t="s">
        <v>143</v>
      </c>
    </row>
    <row r="455" s="13" customFormat="1">
      <c r="A455" s="13"/>
      <c r="B455" s="225"/>
      <c r="C455" s="226"/>
      <c r="D455" s="218" t="s">
        <v>156</v>
      </c>
      <c r="E455" s="227" t="s">
        <v>19</v>
      </c>
      <c r="F455" s="228" t="s">
        <v>1513</v>
      </c>
      <c r="G455" s="226"/>
      <c r="H455" s="227" t="s">
        <v>19</v>
      </c>
      <c r="I455" s="229"/>
      <c r="J455" s="226"/>
      <c r="K455" s="226"/>
      <c r="L455" s="230"/>
      <c r="M455" s="231"/>
      <c r="N455" s="232"/>
      <c r="O455" s="232"/>
      <c r="P455" s="232"/>
      <c r="Q455" s="232"/>
      <c r="R455" s="232"/>
      <c r="S455" s="232"/>
      <c r="T455" s="23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4" t="s">
        <v>156</v>
      </c>
      <c r="AU455" s="234" t="s">
        <v>83</v>
      </c>
      <c r="AV455" s="13" t="s">
        <v>81</v>
      </c>
      <c r="AW455" s="13" t="s">
        <v>35</v>
      </c>
      <c r="AX455" s="13" t="s">
        <v>73</v>
      </c>
      <c r="AY455" s="234" t="s">
        <v>143</v>
      </c>
    </row>
    <row r="456" s="14" customFormat="1">
      <c r="A456" s="14"/>
      <c r="B456" s="235"/>
      <c r="C456" s="236"/>
      <c r="D456" s="218" t="s">
        <v>156</v>
      </c>
      <c r="E456" s="237" t="s">
        <v>19</v>
      </c>
      <c r="F456" s="238" t="s">
        <v>1514</v>
      </c>
      <c r="G456" s="236"/>
      <c r="H456" s="239">
        <v>18</v>
      </c>
      <c r="I456" s="240"/>
      <c r="J456" s="236"/>
      <c r="K456" s="236"/>
      <c r="L456" s="241"/>
      <c r="M456" s="242"/>
      <c r="N456" s="243"/>
      <c r="O456" s="243"/>
      <c r="P456" s="243"/>
      <c r="Q456" s="243"/>
      <c r="R456" s="243"/>
      <c r="S456" s="243"/>
      <c r="T456" s="24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5" t="s">
        <v>156</v>
      </c>
      <c r="AU456" s="245" t="s">
        <v>83</v>
      </c>
      <c r="AV456" s="14" t="s">
        <v>83</v>
      </c>
      <c r="AW456" s="14" t="s">
        <v>35</v>
      </c>
      <c r="AX456" s="14" t="s">
        <v>73</v>
      </c>
      <c r="AY456" s="245" t="s">
        <v>143</v>
      </c>
    </row>
    <row r="457" s="15" customFormat="1">
      <c r="A457" s="15"/>
      <c r="B457" s="246"/>
      <c r="C457" s="247"/>
      <c r="D457" s="218" t="s">
        <v>156</v>
      </c>
      <c r="E457" s="248" t="s">
        <v>19</v>
      </c>
      <c r="F457" s="249" t="s">
        <v>174</v>
      </c>
      <c r="G457" s="247"/>
      <c r="H457" s="250">
        <v>690</v>
      </c>
      <c r="I457" s="251"/>
      <c r="J457" s="247"/>
      <c r="K457" s="247"/>
      <c r="L457" s="252"/>
      <c r="M457" s="253"/>
      <c r="N457" s="254"/>
      <c r="O457" s="254"/>
      <c r="P457" s="254"/>
      <c r="Q457" s="254"/>
      <c r="R457" s="254"/>
      <c r="S457" s="254"/>
      <c r="T457" s="255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56" t="s">
        <v>156</v>
      </c>
      <c r="AU457" s="256" t="s">
        <v>83</v>
      </c>
      <c r="AV457" s="15" t="s">
        <v>150</v>
      </c>
      <c r="AW457" s="15" t="s">
        <v>35</v>
      </c>
      <c r="AX457" s="15" t="s">
        <v>81</v>
      </c>
      <c r="AY457" s="256" t="s">
        <v>143</v>
      </c>
    </row>
    <row r="458" s="2" customFormat="1" ht="16.5" customHeight="1">
      <c r="A458" s="39"/>
      <c r="B458" s="40"/>
      <c r="C458" s="205" t="s">
        <v>545</v>
      </c>
      <c r="D458" s="205" t="s">
        <v>145</v>
      </c>
      <c r="E458" s="206" t="s">
        <v>851</v>
      </c>
      <c r="F458" s="207" t="s">
        <v>852</v>
      </c>
      <c r="G458" s="208" t="s">
        <v>148</v>
      </c>
      <c r="H458" s="209">
        <v>120</v>
      </c>
      <c r="I458" s="210"/>
      <c r="J458" s="211">
        <f>ROUND(I458*H458,2)</f>
        <v>0</v>
      </c>
      <c r="K458" s="207" t="s">
        <v>149</v>
      </c>
      <c r="L458" s="45"/>
      <c r="M458" s="212" t="s">
        <v>19</v>
      </c>
      <c r="N458" s="213" t="s">
        <v>44</v>
      </c>
      <c r="O458" s="85"/>
      <c r="P458" s="214">
        <f>O458*H458</f>
        <v>0</v>
      </c>
      <c r="Q458" s="214">
        <v>0.253</v>
      </c>
      <c r="R458" s="214">
        <f>Q458*H458</f>
        <v>30.359999999999999</v>
      </c>
      <c r="S458" s="214">
        <v>0</v>
      </c>
      <c r="T458" s="215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6" t="s">
        <v>150</v>
      </c>
      <c r="AT458" s="216" t="s">
        <v>145</v>
      </c>
      <c r="AU458" s="216" t="s">
        <v>83</v>
      </c>
      <c r="AY458" s="18" t="s">
        <v>143</v>
      </c>
      <c r="BE458" s="217">
        <f>IF(N458="základní",J458,0)</f>
        <v>0</v>
      </c>
      <c r="BF458" s="217">
        <f>IF(N458="snížená",J458,0)</f>
        <v>0</v>
      </c>
      <c r="BG458" s="217">
        <f>IF(N458="zákl. přenesená",J458,0)</f>
        <v>0</v>
      </c>
      <c r="BH458" s="217">
        <f>IF(N458="sníž. přenesená",J458,0)</f>
        <v>0</v>
      </c>
      <c r="BI458" s="217">
        <f>IF(N458="nulová",J458,0)</f>
        <v>0</v>
      </c>
      <c r="BJ458" s="18" t="s">
        <v>81</v>
      </c>
      <c r="BK458" s="217">
        <f>ROUND(I458*H458,2)</f>
        <v>0</v>
      </c>
      <c r="BL458" s="18" t="s">
        <v>150</v>
      </c>
      <c r="BM458" s="216" t="s">
        <v>1572</v>
      </c>
    </row>
    <row r="459" s="2" customFormat="1">
      <c r="A459" s="39"/>
      <c r="B459" s="40"/>
      <c r="C459" s="41"/>
      <c r="D459" s="218" t="s">
        <v>152</v>
      </c>
      <c r="E459" s="41"/>
      <c r="F459" s="219" t="s">
        <v>854</v>
      </c>
      <c r="G459" s="41"/>
      <c r="H459" s="41"/>
      <c r="I459" s="220"/>
      <c r="J459" s="41"/>
      <c r="K459" s="41"/>
      <c r="L459" s="45"/>
      <c r="M459" s="221"/>
      <c r="N459" s="222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152</v>
      </c>
      <c r="AU459" s="18" t="s">
        <v>83</v>
      </c>
    </row>
    <row r="460" s="2" customFormat="1">
      <c r="A460" s="39"/>
      <c r="B460" s="40"/>
      <c r="C460" s="41"/>
      <c r="D460" s="223" t="s">
        <v>154</v>
      </c>
      <c r="E460" s="41"/>
      <c r="F460" s="224" t="s">
        <v>855</v>
      </c>
      <c r="G460" s="41"/>
      <c r="H460" s="41"/>
      <c r="I460" s="220"/>
      <c r="J460" s="41"/>
      <c r="K460" s="41"/>
      <c r="L460" s="45"/>
      <c r="M460" s="221"/>
      <c r="N460" s="222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154</v>
      </c>
      <c r="AU460" s="18" t="s">
        <v>83</v>
      </c>
    </row>
    <row r="461" s="13" customFormat="1">
      <c r="A461" s="13"/>
      <c r="B461" s="225"/>
      <c r="C461" s="226"/>
      <c r="D461" s="218" t="s">
        <v>156</v>
      </c>
      <c r="E461" s="227" t="s">
        <v>19</v>
      </c>
      <c r="F461" s="228" t="s">
        <v>1435</v>
      </c>
      <c r="G461" s="226"/>
      <c r="H461" s="227" t="s">
        <v>19</v>
      </c>
      <c r="I461" s="229"/>
      <c r="J461" s="226"/>
      <c r="K461" s="226"/>
      <c r="L461" s="230"/>
      <c r="M461" s="231"/>
      <c r="N461" s="232"/>
      <c r="O461" s="232"/>
      <c r="P461" s="232"/>
      <c r="Q461" s="232"/>
      <c r="R461" s="232"/>
      <c r="S461" s="232"/>
      <c r="T461" s="23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4" t="s">
        <v>156</v>
      </c>
      <c r="AU461" s="234" t="s">
        <v>83</v>
      </c>
      <c r="AV461" s="13" t="s">
        <v>81</v>
      </c>
      <c r="AW461" s="13" t="s">
        <v>35</v>
      </c>
      <c r="AX461" s="13" t="s">
        <v>73</v>
      </c>
      <c r="AY461" s="234" t="s">
        <v>143</v>
      </c>
    </row>
    <row r="462" s="14" customFormat="1">
      <c r="A462" s="14"/>
      <c r="B462" s="235"/>
      <c r="C462" s="236"/>
      <c r="D462" s="218" t="s">
        <v>156</v>
      </c>
      <c r="E462" s="237" t="s">
        <v>19</v>
      </c>
      <c r="F462" s="238" t="s">
        <v>1573</v>
      </c>
      <c r="G462" s="236"/>
      <c r="H462" s="239">
        <v>120</v>
      </c>
      <c r="I462" s="240"/>
      <c r="J462" s="236"/>
      <c r="K462" s="236"/>
      <c r="L462" s="241"/>
      <c r="M462" s="242"/>
      <c r="N462" s="243"/>
      <c r="O462" s="243"/>
      <c r="P462" s="243"/>
      <c r="Q462" s="243"/>
      <c r="R462" s="243"/>
      <c r="S462" s="243"/>
      <c r="T462" s="24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5" t="s">
        <v>156</v>
      </c>
      <c r="AU462" s="245" t="s">
        <v>83</v>
      </c>
      <c r="AV462" s="14" t="s">
        <v>83</v>
      </c>
      <c r="AW462" s="14" t="s">
        <v>35</v>
      </c>
      <c r="AX462" s="14" t="s">
        <v>81</v>
      </c>
      <c r="AY462" s="245" t="s">
        <v>143</v>
      </c>
    </row>
    <row r="463" s="2" customFormat="1" ht="16.5" customHeight="1">
      <c r="A463" s="39"/>
      <c r="B463" s="40"/>
      <c r="C463" s="205" t="s">
        <v>553</v>
      </c>
      <c r="D463" s="205" t="s">
        <v>145</v>
      </c>
      <c r="E463" s="206" t="s">
        <v>858</v>
      </c>
      <c r="F463" s="207" t="s">
        <v>859</v>
      </c>
      <c r="G463" s="208" t="s">
        <v>148</v>
      </c>
      <c r="H463" s="209">
        <v>815</v>
      </c>
      <c r="I463" s="210"/>
      <c r="J463" s="211">
        <f>ROUND(I463*H463,2)</f>
        <v>0</v>
      </c>
      <c r="K463" s="207" t="s">
        <v>149</v>
      </c>
      <c r="L463" s="45"/>
      <c r="M463" s="212" t="s">
        <v>19</v>
      </c>
      <c r="N463" s="213" t="s">
        <v>44</v>
      </c>
      <c r="O463" s="85"/>
      <c r="P463" s="214">
        <f>O463*H463</f>
        <v>0</v>
      </c>
      <c r="Q463" s="214">
        <v>0.0060099999999999997</v>
      </c>
      <c r="R463" s="214">
        <f>Q463*H463</f>
        <v>4.8981499999999993</v>
      </c>
      <c r="S463" s="214">
        <v>0</v>
      </c>
      <c r="T463" s="215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16" t="s">
        <v>150</v>
      </c>
      <c r="AT463" s="216" t="s">
        <v>145</v>
      </c>
      <c r="AU463" s="216" t="s">
        <v>83</v>
      </c>
      <c r="AY463" s="18" t="s">
        <v>143</v>
      </c>
      <c r="BE463" s="217">
        <f>IF(N463="základní",J463,0)</f>
        <v>0</v>
      </c>
      <c r="BF463" s="217">
        <f>IF(N463="snížená",J463,0)</f>
        <v>0</v>
      </c>
      <c r="BG463" s="217">
        <f>IF(N463="zákl. přenesená",J463,0)</f>
        <v>0</v>
      </c>
      <c r="BH463" s="217">
        <f>IF(N463="sníž. přenesená",J463,0)</f>
        <v>0</v>
      </c>
      <c r="BI463" s="217">
        <f>IF(N463="nulová",J463,0)</f>
        <v>0</v>
      </c>
      <c r="BJ463" s="18" t="s">
        <v>81</v>
      </c>
      <c r="BK463" s="217">
        <f>ROUND(I463*H463,2)</f>
        <v>0</v>
      </c>
      <c r="BL463" s="18" t="s">
        <v>150</v>
      </c>
      <c r="BM463" s="216" t="s">
        <v>1574</v>
      </c>
    </row>
    <row r="464" s="2" customFormat="1">
      <c r="A464" s="39"/>
      <c r="B464" s="40"/>
      <c r="C464" s="41"/>
      <c r="D464" s="218" t="s">
        <v>152</v>
      </c>
      <c r="E464" s="41"/>
      <c r="F464" s="219" t="s">
        <v>861</v>
      </c>
      <c r="G464" s="41"/>
      <c r="H464" s="41"/>
      <c r="I464" s="220"/>
      <c r="J464" s="41"/>
      <c r="K464" s="41"/>
      <c r="L464" s="45"/>
      <c r="M464" s="221"/>
      <c r="N464" s="222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152</v>
      </c>
      <c r="AU464" s="18" t="s">
        <v>83</v>
      </c>
    </row>
    <row r="465" s="2" customFormat="1">
      <c r="A465" s="39"/>
      <c r="B465" s="40"/>
      <c r="C465" s="41"/>
      <c r="D465" s="223" t="s">
        <v>154</v>
      </c>
      <c r="E465" s="41"/>
      <c r="F465" s="224" t="s">
        <v>862</v>
      </c>
      <c r="G465" s="41"/>
      <c r="H465" s="41"/>
      <c r="I465" s="220"/>
      <c r="J465" s="41"/>
      <c r="K465" s="41"/>
      <c r="L465" s="45"/>
      <c r="M465" s="221"/>
      <c r="N465" s="222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154</v>
      </c>
      <c r="AU465" s="18" t="s">
        <v>83</v>
      </c>
    </row>
    <row r="466" s="13" customFormat="1">
      <c r="A466" s="13"/>
      <c r="B466" s="225"/>
      <c r="C466" s="226"/>
      <c r="D466" s="218" t="s">
        <v>156</v>
      </c>
      <c r="E466" s="227" t="s">
        <v>19</v>
      </c>
      <c r="F466" s="228" t="s">
        <v>1435</v>
      </c>
      <c r="G466" s="226"/>
      <c r="H466" s="227" t="s">
        <v>19</v>
      </c>
      <c r="I466" s="229"/>
      <c r="J466" s="226"/>
      <c r="K466" s="226"/>
      <c r="L466" s="230"/>
      <c r="M466" s="231"/>
      <c r="N466" s="232"/>
      <c r="O466" s="232"/>
      <c r="P466" s="232"/>
      <c r="Q466" s="232"/>
      <c r="R466" s="232"/>
      <c r="S466" s="232"/>
      <c r="T466" s="23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4" t="s">
        <v>156</v>
      </c>
      <c r="AU466" s="234" t="s">
        <v>83</v>
      </c>
      <c r="AV466" s="13" t="s">
        <v>81</v>
      </c>
      <c r="AW466" s="13" t="s">
        <v>35</v>
      </c>
      <c r="AX466" s="13" t="s">
        <v>73</v>
      </c>
      <c r="AY466" s="234" t="s">
        <v>143</v>
      </c>
    </row>
    <row r="467" s="13" customFormat="1">
      <c r="A467" s="13"/>
      <c r="B467" s="225"/>
      <c r="C467" s="226"/>
      <c r="D467" s="218" t="s">
        <v>156</v>
      </c>
      <c r="E467" s="227" t="s">
        <v>19</v>
      </c>
      <c r="F467" s="228" t="s">
        <v>1575</v>
      </c>
      <c r="G467" s="226"/>
      <c r="H467" s="227" t="s">
        <v>19</v>
      </c>
      <c r="I467" s="229"/>
      <c r="J467" s="226"/>
      <c r="K467" s="226"/>
      <c r="L467" s="230"/>
      <c r="M467" s="231"/>
      <c r="N467" s="232"/>
      <c r="O467" s="232"/>
      <c r="P467" s="232"/>
      <c r="Q467" s="232"/>
      <c r="R467" s="232"/>
      <c r="S467" s="232"/>
      <c r="T467" s="23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4" t="s">
        <v>156</v>
      </c>
      <c r="AU467" s="234" t="s">
        <v>83</v>
      </c>
      <c r="AV467" s="13" t="s">
        <v>81</v>
      </c>
      <c r="AW467" s="13" t="s">
        <v>35</v>
      </c>
      <c r="AX467" s="13" t="s">
        <v>73</v>
      </c>
      <c r="AY467" s="234" t="s">
        <v>143</v>
      </c>
    </row>
    <row r="468" s="14" customFormat="1">
      <c r="A468" s="14"/>
      <c r="B468" s="235"/>
      <c r="C468" s="236"/>
      <c r="D468" s="218" t="s">
        <v>156</v>
      </c>
      <c r="E468" s="237" t="s">
        <v>19</v>
      </c>
      <c r="F468" s="238" t="s">
        <v>1576</v>
      </c>
      <c r="G468" s="236"/>
      <c r="H468" s="239">
        <v>760</v>
      </c>
      <c r="I468" s="240"/>
      <c r="J468" s="236"/>
      <c r="K468" s="236"/>
      <c r="L468" s="241"/>
      <c r="M468" s="242"/>
      <c r="N468" s="243"/>
      <c r="O468" s="243"/>
      <c r="P468" s="243"/>
      <c r="Q468" s="243"/>
      <c r="R468" s="243"/>
      <c r="S468" s="243"/>
      <c r="T468" s="24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5" t="s">
        <v>156</v>
      </c>
      <c r="AU468" s="245" t="s">
        <v>83</v>
      </c>
      <c r="AV468" s="14" t="s">
        <v>83</v>
      </c>
      <c r="AW468" s="14" t="s">
        <v>35</v>
      </c>
      <c r="AX468" s="14" t="s">
        <v>73</v>
      </c>
      <c r="AY468" s="245" t="s">
        <v>143</v>
      </c>
    </row>
    <row r="469" s="13" customFormat="1">
      <c r="A469" s="13"/>
      <c r="B469" s="225"/>
      <c r="C469" s="226"/>
      <c r="D469" s="218" t="s">
        <v>156</v>
      </c>
      <c r="E469" s="227" t="s">
        <v>19</v>
      </c>
      <c r="F469" s="228" t="s">
        <v>529</v>
      </c>
      <c r="G469" s="226"/>
      <c r="H469" s="227" t="s">
        <v>19</v>
      </c>
      <c r="I469" s="229"/>
      <c r="J469" s="226"/>
      <c r="K469" s="226"/>
      <c r="L469" s="230"/>
      <c r="M469" s="231"/>
      <c r="N469" s="232"/>
      <c r="O469" s="232"/>
      <c r="P469" s="232"/>
      <c r="Q469" s="232"/>
      <c r="R469" s="232"/>
      <c r="S469" s="232"/>
      <c r="T469" s="23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4" t="s">
        <v>156</v>
      </c>
      <c r="AU469" s="234" t="s">
        <v>83</v>
      </c>
      <c r="AV469" s="13" t="s">
        <v>81</v>
      </c>
      <c r="AW469" s="13" t="s">
        <v>35</v>
      </c>
      <c r="AX469" s="13" t="s">
        <v>73</v>
      </c>
      <c r="AY469" s="234" t="s">
        <v>143</v>
      </c>
    </row>
    <row r="470" s="13" customFormat="1">
      <c r="A470" s="13"/>
      <c r="B470" s="225"/>
      <c r="C470" s="226"/>
      <c r="D470" s="218" t="s">
        <v>156</v>
      </c>
      <c r="E470" s="227" t="s">
        <v>19</v>
      </c>
      <c r="F470" s="228" t="s">
        <v>1512</v>
      </c>
      <c r="G470" s="226"/>
      <c r="H470" s="227" t="s">
        <v>19</v>
      </c>
      <c r="I470" s="229"/>
      <c r="J470" s="226"/>
      <c r="K470" s="226"/>
      <c r="L470" s="230"/>
      <c r="M470" s="231"/>
      <c r="N470" s="232"/>
      <c r="O470" s="232"/>
      <c r="P470" s="232"/>
      <c r="Q470" s="232"/>
      <c r="R470" s="232"/>
      <c r="S470" s="232"/>
      <c r="T470" s="23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4" t="s">
        <v>156</v>
      </c>
      <c r="AU470" s="234" t="s">
        <v>83</v>
      </c>
      <c r="AV470" s="13" t="s">
        <v>81</v>
      </c>
      <c r="AW470" s="13" t="s">
        <v>35</v>
      </c>
      <c r="AX470" s="13" t="s">
        <v>73</v>
      </c>
      <c r="AY470" s="234" t="s">
        <v>143</v>
      </c>
    </row>
    <row r="471" s="14" customFormat="1">
      <c r="A471" s="14"/>
      <c r="B471" s="235"/>
      <c r="C471" s="236"/>
      <c r="D471" s="218" t="s">
        <v>156</v>
      </c>
      <c r="E471" s="237" t="s">
        <v>19</v>
      </c>
      <c r="F471" s="238" t="s">
        <v>411</v>
      </c>
      <c r="G471" s="236"/>
      <c r="H471" s="239">
        <v>37</v>
      </c>
      <c r="I471" s="240"/>
      <c r="J471" s="236"/>
      <c r="K471" s="236"/>
      <c r="L471" s="241"/>
      <c r="M471" s="242"/>
      <c r="N471" s="243"/>
      <c r="O471" s="243"/>
      <c r="P471" s="243"/>
      <c r="Q471" s="243"/>
      <c r="R471" s="243"/>
      <c r="S471" s="243"/>
      <c r="T471" s="24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5" t="s">
        <v>156</v>
      </c>
      <c r="AU471" s="245" t="s">
        <v>83</v>
      </c>
      <c r="AV471" s="14" t="s">
        <v>83</v>
      </c>
      <c r="AW471" s="14" t="s">
        <v>35</v>
      </c>
      <c r="AX471" s="14" t="s">
        <v>73</v>
      </c>
      <c r="AY471" s="245" t="s">
        <v>143</v>
      </c>
    </row>
    <row r="472" s="13" customFormat="1">
      <c r="A472" s="13"/>
      <c r="B472" s="225"/>
      <c r="C472" s="226"/>
      <c r="D472" s="218" t="s">
        <v>156</v>
      </c>
      <c r="E472" s="227" t="s">
        <v>19</v>
      </c>
      <c r="F472" s="228" t="s">
        <v>1513</v>
      </c>
      <c r="G472" s="226"/>
      <c r="H472" s="227" t="s">
        <v>19</v>
      </c>
      <c r="I472" s="229"/>
      <c r="J472" s="226"/>
      <c r="K472" s="226"/>
      <c r="L472" s="230"/>
      <c r="M472" s="231"/>
      <c r="N472" s="232"/>
      <c r="O472" s="232"/>
      <c r="P472" s="232"/>
      <c r="Q472" s="232"/>
      <c r="R472" s="232"/>
      <c r="S472" s="232"/>
      <c r="T472" s="23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4" t="s">
        <v>156</v>
      </c>
      <c r="AU472" s="234" t="s">
        <v>83</v>
      </c>
      <c r="AV472" s="13" t="s">
        <v>81</v>
      </c>
      <c r="AW472" s="13" t="s">
        <v>35</v>
      </c>
      <c r="AX472" s="13" t="s">
        <v>73</v>
      </c>
      <c r="AY472" s="234" t="s">
        <v>143</v>
      </c>
    </row>
    <row r="473" s="14" customFormat="1">
      <c r="A473" s="14"/>
      <c r="B473" s="235"/>
      <c r="C473" s="236"/>
      <c r="D473" s="218" t="s">
        <v>156</v>
      </c>
      <c r="E473" s="237" t="s">
        <v>19</v>
      </c>
      <c r="F473" s="238" t="s">
        <v>1514</v>
      </c>
      <c r="G473" s="236"/>
      <c r="H473" s="239">
        <v>18</v>
      </c>
      <c r="I473" s="240"/>
      <c r="J473" s="236"/>
      <c r="K473" s="236"/>
      <c r="L473" s="241"/>
      <c r="M473" s="242"/>
      <c r="N473" s="243"/>
      <c r="O473" s="243"/>
      <c r="P473" s="243"/>
      <c r="Q473" s="243"/>
      <c r="R473" s="243"/>
      <c r="S473" s="243"/>
      <c r="T473" s="24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5" t="s">
        <v>156</v>
      </c>
      <c r="AU473" s="245" t="s">
        <v>83</v>
      </c>
      <c r="AV473" s="14" t="s">
        <v>83</v>
      </c>
      <c r="AW473" s="14" t="s">
        <v>35</v>
      </c>
      <c r="AX473" s="14" t="s">
        <v>73</v>
      </c>
      <c r="AY473" s="245" t="s">
        <v>143</v>
      </c>
    </row>
    <row r="474" s="15" customFormat="1">
      <c r="A474" s="15"/>
      <c r="B474" s="246"/>
      <c r="C474" s="247"/>
      <c r="D474" s="218" t="s">
        <v>156</v>
      </c>
      <c r="E474" s="248" t="s">
        <v>19</v>
      </c>
      <c r="F474" s="249" t="s">
        <v>174</v>
      </c>
      <c r="G474" s="247"/>
      <c r="H474" s="250">
        <v>815</v>
      </c>
      <c r="I474" s="251"/>
      <c r="J474" s="247"/>
      <c r="K474" s="247"/>
      <c r="L474" s="252"/>
      <c r="M474" s="253"/>
      <c r="N474" s="254"/>
      <c r="O474" s="254"/>
      <c r="P474" s="254"/>
      <c r="Q474" s="254"/>
      <c r="R474" s="254"/>
      <c r="S474" s="254"/>
      <c r="T474" s="255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56" t="s">
        <v>156</v>
      </c>
      <c r="AU474" s="256" t="s">
        <v>83</v>
      </c>
      <c r="AV474" s="15" t="s">
        <v>150</v>
      </c>
      <c r="AW474" s="15" t="s">
        <v>35</v>
      </c>
      <c r="AX474" s="15" t="s">
        <v>81</v>
      </c>
      <c r="AY474" s="256" t="s">
        <v>143</v>
      </c>
    </row>
    <row r="475" s="2" customFormat="1" ht="16.5" customHeight="1">
      <c r="A475" s="39"/>
      <c r="B475" s="40"/>
      <c r="C475" s="205" t="s">
        <v>559</v>
      </c>
      <c r="D475" s="205" t="s">
        <v>145</v>
      </c>
      <c r="E475" s="206" t="s">
        <v>866</v>
      </c>
      <c r="F475" s="207" t="s">
        <v>867</v>
      </c>
      <c r="G475" s="208" t="s">
        <v>148</v>
      </c>
      <c r="H475" s="209">
        <v>675</v>
      </c>
      <c r="I475" s="210"/>
      <c r="J475" s="211">
        <f>ROUND(I475*H475,2)</f>
        <v>0</v>
      </c>
      <c r="K475" s="207" t="s">
        <v>149</v>
      </c>
      <c r="L475" s="45"/>
      <c r="M475" s="212" t="s">
        <v>19</v>
      </c>
      <c r="N475" s="213" t="s">
        <v>44</v>
      </c>
      <c r="O475" s="85"/>
      <c r="P475" s="214">
        <f>O475*H475</f>
        <v>0</v>
      </c>
      <c r="Q475" s="214">
        <v>0.00071000000000000002</v>
      </c>
      <c r="R475" s="214">
        <f>Q475*H475</f>
        <v>0.47925000000000001</v>
      </c>
      <c r="S475" s="214">
        <v>0</v>
      </c>
      <c r="T475" s="215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16" t="s">
        <v>150</v>
      </c>
      <c r="AT475" s="216" t="s">
        <v>145</v>
      </c>
      <c r="AU475" s="216" t="s">
        <v>83</v>
      </c>
      <c r="AY475" s="18" t="s">
        <v>143</v>
      </c>
      <c r="BE475" s="217">
        <f>IF(N475="základní",J475,0)</f>
        <v>0</v>
      </c>
      <c r="BF475" s="217">
        <f>IF(N475="snížená",J475,0)</f>
        <v>0</v>
      </c>
      <c r="BG475" s="217">
        <f>IF(N475="zákl. přenesená",J475,0)</f>
        <v>0</v>
      </c>
      <c r="BH475" s="217">
        <f>IF(N475="sníž. přenesená",J475,0)</f>
        <v>0</v>
      </c>
      <c r="BI475" s="217">
        <f>IF(N475="nulová",J475,0)</f>
        <v>0</v>
      </c>
      <c r="BJ475" s="18" t="s">
        <v>81</v>
      </c>
      <c r="BK475" s="217">
        <f>ROUND(I475*H475,2)</f>
        <v>0</v>
      </c>
      <c r="BL475" s="18" t="s">
        <v>150</v>
      </c>
      <c r="BM475" s="216" t="s">
        <v>1577</v>
      </c>
    </row>
    <row r="476" s="2" customFormat="1">
      <c r="A476" s="39"/>
      <c r="B476" s="40"/>
      <c r="C476" s="41"/>
      <c r="D476" s="218" t="s">
        <v>152</v>
      </c>
      <c r="E476" s="41"/>
      <c r="F476" s="219" t="s">
        <v>869</v>
      </c>
      <c r="G476" s="41"/>
      <c r="H476" s="41"/>
      <c r="I476" s="220"/>
      <c r="J476" s="41"/>
      <c r="K476" s="41"/>
      <c r="L476" s="45"/>
      <c r="M476" s="221"/>
      <c r="N476" s="222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152</v>
      </c>
      <c r="AU476" s="18" t="s">
        <v>83</v>
      </c>
    </row>
    <row r="477" s="2" customFormat="1">
      <c r="A477" s="39"/>
      <c r="B477" s="40"/>
      <c r="C477" s="41"/>
      <c r="D477" s="223" t="s">
        <v>154</v>
      </c>
      <c r="E477" s="41"/>
      <c r="F477" s="224" t="s">
        <v>870</v>
      </c>
      <c r="G477" s="41"/>
      <c r="H477" s="41"/>
      <c r="I477" s="220"/>
      <c r="J477" s="41"/>
      <c r="K477" s="41"/>
      <c r="L477" s="45"/>
      <c r="M477" s="221"/>
      <c r="N477" s="222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154</v>
      </c>
      <c r="AU477" s="18" t="s">
        <v>83</v>
      </c>
    </row>
    <row r="478" s="13" customFormat="1">
      <c r="A478" s="13"/>
      <c r="B478" s="225"/>
      <c r="C478" s="226"/>
      <c r="D478" s="218" t="s">
        <v>156</v>
      </c>
      <c r="E478" s="227" t="s">
        <v>19</v>
      </c>
      <c r="F478" s="228" t="s">
        <v>1435</v>
      </c>
      <c r="G478" s="226"/>
      <c r="H478" s="227" t="s">
        <v>19</v>
      </c>
      <c r="I478" s="229"/>
      <c r="J478" s="226"/>
      <c r="K478" s="226"/>
      <c r="L478" s="230"/>
      <c r="M478" s="231"/>
      <c r="N478" s="232"/>
      <c r="O478" s="232"/>
      <c r="P478" s="232"/>
      <c r="Q478" s="232"/>
      <c r="R478" s="232"/>
      <c r="S478" s="232"/>
      <c r="T478" s="23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4" t="s">
        <v>156</v>
      </c>
      <c r="AU478" s="234" t="s">
        <v>83</v>
      </c>
      <c r="AV478" s="13" t="s">
        <v>81</v>
      </c>
      <c r="AW478" s="13" t="s">
        <v>35</v>
      </c>
      <c r="AX478" s="13" t="s">
        <v>73</v>
      </c>
      <c r="AY478" s="234" t="s">
        <v>143</v>
      </c>
    </row>
    <row r="479" s="13" customFormat="1">
      <c r="A479" s="13"/>
      <c r="B479" s="225"/>
      <c r="C479" s="226"/>
      <c r="D479" s="218" t="s">
        <v>156</v>
      </c>
      <c r="E479" s="227" t="s">
        <v>19</v>
      </c>
      <c r="F479" s="228" t="s">
        <v>1578</v>
      </c>
      <c r="G479" s="226"/>
      <c r="H479" s="227" t="s">
        <v>19</v>
      </c>
      <c r="I479" s="229"/>
      <c r="J479" s="226"/>
      <c r="K479" s="226"/>
      <c r="L479" s="230"/>
      <c r="M479" s="231"/>
      <c r="N479" s="232"/>
      <c r="O479" s="232"/>
      <c r="P479" s="232"/>
      <c r="Q479" s="232"/>
      <c r="R479" s="232"/>
      <c r="S479" s="232"/>
      <c r="T479" s="23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4" t="s">
        <v>156</v>
      </c>
      <c r="AU479" s="234" t="s">
        <v>83</v>
      </c>
      <c r="AV479" s="13" t="s">
        <v>81</v>
      </c>
      <c r="AW479" s="13" t="s">
        <v>35</v>
      </c>
      <c r="AX479" s="13" t="s">
        <v>73</v>
      </c>
      <c r="AY479" s="234" t="s">
        <v>143</v>
      </c>
    </row>
    <row r="480" s="14" customFormat="1">
      <c r="A480" s="14"/>
      <c r="B480" s="235"/>
      <c r="C480" s="236"/>
      <c r="D480" s="218" t="s">
        <v>156</v>
      </c>
      <c r="E480" s="237" t="s">
        <v>19</v>
      </c>
      <c r="F480" s="238" t="s">
        <v>1579</v>
      </c>
      <c r="G480" s="236"/>
      <c r="H480" s="239">
        <v>620</v>
      </c>
      <c r="I480" s="240"/>
      <c r="J480" s="236"/>
      <c r="K480" s="236"/>
      <c r="L480" s="241"/>
      <c r="M480" s="242"/>
      <c r="N480" s="243"/>
      <c r="O480" s="243"/>
      <c r="P480" s="243"/>
      <c r="Q480" s="243"/>
      <c r="R480" s="243"/>
      <c r="S480" s="243"/>
      <c r="T480" s="24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5" t="s">
        <v>156</v>
      </c>
      <c r="AU480" s="245" t="s">
        <v>83</v>
      </c>
      <c r="AV480" s="14" t="s">
        <v>83</v>
      </c>
      <c r="AW480" s="14" t="s">
        <v>35</v>
      </c>
      <c r="AX480" s="14" t="s">
        <v>73</v>
      </c>
      <c r="AY480" s="245" t="s">
        <v>143</v>
      </c>
    </row>
    <row r="481" s="13" customFormat="1">
      <c r="A481" s="13"/>
      <c r="B481" s="225"/>
      <c r="C481" s="226"/>
      <c r="D481" s="218" t="s">
        <v>156</v>
      </c>
      <c r="E481" s="227" t="s">
        <v>19</v>
      </c>
      <c r="F481" s="228" t="s">
        <v>529</v>
      </c>
      <c r="G481" s="226"/>
      <c r="H481" s="227" t="s">
        <v>19</v>
      </c>
      <c r="I481" s="229"/>
      <c r="J481" s="226"/>
      <c r="K481" s="226"/>
      <c r="L481" s="230"/>
      <c r="M481" s="231"/>
      <c r="N481" s="232"/>
      <c r="O481" s="232"/>
      <c r="P481" s="232"/>
      <c r="Q481" s="232"/>
      <c r="R481" s="232"/>
      <c r="S481" s="232"/>
      <c r="T481" s="23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4" t="s">
        <v>156</v>
      </c>
      <c r="AU481" s="234" t="s">
        <v>83</v>
      </c>
      <c r="AV481" s="13" t="s">
        <v>81</v>
      </c>
      <c r="AW481" s="13" t="s">
        <v>35</v>
      </c>
      <c r="AX481" s="13" t="s">
        <v>73</v>
      </c>
      <c r="AY481" s="234" t="s">
        <v>143</v>
      </c>
    </row>
    <row r="482" s="13" customFormat="1">
      <c r="A482" s="13"/>
      <c r="B482" s="225"/>
      <c r="C482" s="226"/>
      <c r="D482" s="218" t="s">
        <v>156</v>
      </c>
      <c r="E482" s="227" t="s">
        <v>19</v>
      </c>
      <c r="F482" s="228" t="s">
        <v>1512</v>
      </c>
      <c r="G482" s="226"/>
      <c r="H482" s="227" t="s">
        <v>19</v>
      </c>
      <c r="I482" s="229"/>
      <c r="J482" s="226"/>
      <c r="K482" s="226"/>
      <c r="L482" s="230"/>
      <c r="M482" s="231"/>
      <c r="N482" s="232"/>
      <c r="O482" s="232"/>
      <c r="P482" s="232"/>
      <c r="Q482" s="232"/>
      <c r="R482" s="232"/>
      <c r="S482" s="232"/>
      <c r="T482" s="23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4" t="s">
        <v>156</v>
      </c>
      <c r="AU482" s="234" t="s">
        <v>83</v>
      </c>
      <c r="AV482" s="13" t="s">
        <v>81</v>
      </c>
      <c r="AW482" s="13" t="s">
        <v>35</v>
      </c>
      <c r="AX482" s="13" t="s">
        <v>73</v>
      </c>
      <c r="AY482" s="234" t="s">
        <v>143</v>
      </c>
    </row>
    <row r="483" s="14" customFormat="1">
      <c r="A483" s="14"/>
      <c r="B483" s="235"/>
      <c r="C483" s="236"/>
      <c r="D483" s="218" t="s">
        <v>156</v>
      </c>
      <c r="E483" s="237" t="s">
        <v>19</v>
      </c>
      <c r="F483" s="238" t="s">
        <v>411</v>
      </c>
      <c r="G483" s="236"/>
      <c r="H483" s="239">
        <v>37</v>
      </c>
      <c r="I483" s="240"/>
      <c r="J483" s="236"/>
      <c r="K483" s="236"/>
      <c r="L483" s="241"/>
      <c r="M483" s="242"/>
      <c r="N483" s="243"/>
      <c r="O483" s="243"/>
      <c r="P483" s="243"/>
      <c r="Q483" s="243"/>
      <c r="R483" s="243"/>
      <c r="S483" s="243"/>
      <c r="T483" s="24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5" t="s">
        <v>156</v>
      </c>
      <c r="AU483" s="245" t="s">
        <v>83</v>
      </c>
      <c r="AV483" s="14" t="s">
        <v>83</v>
      </c>
      <c r="AW483" s="14" t="s">
        <v>35</v>
      </c>
      <c r="AX483" s="14" t="s">
        <v>73</v>
      </c>
      <c r="AY483" s="245" t="s">
        <v>143</v>
      </c>
    </row>
    <row r="484" s="13" customFormat="1">
      <c r="A484" s="13"/>
      <c r="B484" s="225"/>
      <c r="C484" s="226"/>
      <c r="D484" s="218" t="s">
        <v>156</v>
      </c>
      <c r="E484" s="227" t="s">
        <v>19</v>
      </c>
      <c r="F484" s="228" t="s">
        <v>1513</v>
      </c>
      <c r="G484" s="226"/>
      <c r="H484" s="227" t="s">
        <v>19</v>
      </c>
      <c r="I484" s="229"/>
      <c r="J484" s="226"/>
      <c r="K484" s="226"/>
      <c r="L484" s="230"/>
      <c r="M484" s="231"/>
      <c r="N484" s="232"/>
      <c r="O484" s="232"/>
      <c r="P484" s="232"/>
      <c r="Q484" s="232"/>
      <c r="R484" s="232"/>
      <c r="S484" s="232"/>
      <c r="T484" s="23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4" t="s">
        <v>156</v>
      </c>
      <c r="AU484" s="234" t="s">
        <v>83</v>
      </c>
      <c r="AV484" s="13" t="s">
        <v>81</v>
      </c>
      <c r="AW484" s="13" t="s">
        <v>35</v>
      </c>
      <c r="AX484" s="13" t="s">
        <v>73</v>
      </c>
      <c r="AY484" s="234" t="s">
        <v>143</v>
      </c>
    </row>
    <row r="485" s="14" customFormat="1">
      <c r="A485" s="14"/>
      <c r="B485" s="235"/>
      <c r="C485" s="236"/>
      <c r="D485" s="218" t="s">
        <v>156</v>
      </c>
      <c r="E485" s="237" t="s">
        <v>19</v>
      </c>
      <c r="F485" s="238" t="s">
        <v>1514</v>
      </c>
      <c r="G485" s="236"/>
      <c r="H485" s="239">
        <v>18</v>
      </c>
      <c r="I485" s="240"/>
      <c r="J485" s="236"/>
      <c r="K485" s="236"/>
      <c r="L485" s="241"/>
      <c r="M485" s="242"/>
      <c r="N485" s="243"/>
      <c r="O485" s="243"/>
      <c r="P485" s="243"/>
      <c r="Q485" s="243"/>
      <c r="R485" s="243"/>
      <c r="S485" s="243"/>
      <c r="T485" s="24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5" t="s">
        <v>156</v>
      </c>
      <c r="AU485" s="245" t="s">
        <v>83</v>
      </c>
      <c r="AV485" s="14" t="s">
        <v>83</v>
      </c>
      <c r="AW485" s="14" t="s">
        <v>35</v>
      </c>
      <c r="AX485" s="14" t="s">
        <v>73</v>
      </c>
      <c r="AY485" s="245" t="s">
        <v>143</v>
      </c>
    </row>
    <row r="486" s="15" customFormat="1">
      <c r="A486" s="15"/>
      <c r="B486" s="246"/>
      <c r="C486" s="247"/>
      <c r="D486" s="218" t="s">
        <v>156</v>
      </c>
      <c r="E486" s="248" t="s">
        <v>19</v>
      </c>
      <c r="F486" s="249" t="s">
        <v>174</v>
      </c>
      <c r="G486" s="247"/>
      <c r="H486" s="250">
        <v>675</v>
      </c>
      <c r="I486" s="251"/>
      <c r="J486" s="247"/>
      <c r="K486" s="247"/>
      <c r="L486" s="252"/>
      <c r="M486" s="253"/>
      <c r="N486" s="254"/>
      <c r="O486" s="254"/>
      <c r="P486" s="254"/>
      <c r="Q486" s="254"/>
      <c r="R486" s="254"/>
      <c r="S486" s="254"/>
      <c r="T486" s="255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56" t="s">
        <v>156</v>
      </c>
      <c r="AU486" s="256" t="s">
        <v>83</v>
      </c>
      <c r="AV486" s="15" t="s">
        <v>150</v>
      </c>
      <c r="AW486" s="15" t="s">
        <v>35</v>
      </c>
      <c r="AX486" s="15" t="s">
        <v>81</v>
      </c>
      <c r="AY486" s="256" t="s">
        <v>143</v>
      </c>
    </row>
    <row r="487" s="2" customFormat="1" ht="21.75" customHeight="1">
      <c r="A487" s="39"/>
      <c r="B487" s="40"/>
      <c r="C487" s="205" t="s">
        <v>566</v>
      </c>
      <c r="D487" s="205" t="s">
        <v>145</v>
      </c>
      <c r="E487" s="206" t="s">
        <v>874</v>
      </c>
      <c r="F487" s="207" t="s">
        <v>875</v>
      </c>
      <c r="G487" s="208" t="s">
        <v>148</v>
      </c>
      <c r="H487" s="209">
        <v>665</v>
      </c>
      <c r="I487" s="210"/>
      <c r="J487" s="211">
        <f>ROUND(I487*H487,2)</f>
        <v>0</v>
      </c>
      <c r="K487" s="207" t="s">
        <v>149</v>
      </c>
      <c r="L487" s="45"/>
      <c r="M487" s="212" t="s">
        <v>19</v>
      </c>
      <c r="N487" s="213" t="s">
        <v>44</v>
      </c>
      <c r="O487" s="85"/>
      <c r="P487" s="214">
        <f>O487*H487</f>
        <v>0</v>
      </c>
      <c r="Q487" s="214">
        <v>0.10373</v>
      </c>
      <c r="R487" s="214">
        <f>Q487*H487</f>
        <v>68.980450000000005</v>
      </c>
      <c r="S487" s="214">
        <v>0</v>
      </c>
      <c r="T487" s="215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16" t="s">
        <v>150</v>
      </c>
      <c r="AT487" s="216" t="s">
        <v>145</v>
      </c>
      <c r="AU487" s="216" t="s">
        <v>83</v>
      </c>
      <c r="AY487" s="18" t="s">
        <v>143</v>
      </c>
      <c r="BE487" s="217">
        <f>IF(N487="základní",J487,0)</f>
        <v>0</v>
      </c>
      <c r="BF487" s="217">
        <f>IF(N487="snížená",J487,0)</f>
        <v>0</v>
      </c>
      <c r="BG487" s="217">
        <f>IF(N487="zákl. přenesená",J487,0)</f>
        <v>0</v>
      </c>
      <c r="BH487" s="217">
        <f>IF(N487="sníž. přenesená",J487,0)</f>
        <v>0</v>
      </c>
      <c r="BI487" s="217">
        <f>IF(N487="nulová",J487,0)</f>
        <v>0</v>
      </c>
      <c r="BJ487" s="18" t="s">
        <v>81</v>
      </c>
      <c r="BK487" s="217">
        <f>ROUND(I487*H487,2)</f>
        <v>0</v>
      </c>
      <c r="BL487" s="18" t="s">
        <v>150</v>
      </c>
      <c r="BM487" s="216" t="s">
        <v>1580</v>
      </c>
    </row>
    <row r="488" s="2" customFormat="1">
      <c r="A488" s="39"/>
      <c r="B488" s="40"/>
      <c r="C488" s="41"/>
      <c r="D488" s="218" t="s">
        <v>152</v>
      </c>
      <c r="E488" s="41"/>
      <c r="F488" s="219" t="s">
        <v>877</v>
      </c>
      <c r="G488" s="41"/>
      <c r="H488" s="41"/>
      <c r="I488" s="220"/>
      <c r="J488" s="41"/>
      <c r="K488" s="41"/>
      <c r="L488" s="45"/>
      <c r="M488" s="221"/>
      <c r="N488" s="222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152</v>
      </c>
      <c r="AU488" s="18" t="s">
        <v>83</v>
      </c>
    </row>
    <row r="489" s="2" customFormat="1">
      <c r="A489" s="39"/>
      <c r="B489" s="40"/>
      <c r="C489" s="41"/>
      <c r="D489" s="223" t="s">
        <v>154</v>
      </c>
      <c r="E489" s="41"/>
      <c r="F489" s="224" t="s">
        <v>878</v>
      </c>
      <c r="G489" s="41"/>
      <c r="H489" s="41"/>
      <c r="I489" s="220"/>
      <c r="J489" s="41"/>
      <c r="K489" s="41"/>
      <c r="L489" s="45"/>
      <c r="M489" s="221"/>
      <c r="N489" s="222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154</v>
      </c>
      <c r="AU489" s="18" t="s">
        <v>83</v>
      </c>
    </row>
    <row r="490" s="13" customFormat="1">
      <c r="A490" s="13"/>
      <c r="B490" s="225"/>
      <c r="C490" s="226"/>
      <c r="D490" s="218" t="s">
        <v>156</v>
      </c>
      <c r="E490" s="227" t="s">
        <v>19</v>
      </c>
      <c r="F490" s="228" t="s">
        <v>1435</v>
      </c>
      <c r="G490" s="226"/>
      <c r="H490" s="227" t="s">
        <v>19</v>
      </c>
      <c r="I490" s="229"/>
      <c r="J490" s="226"/>
      <c r="K490" s="226"/>
      <c r="L490" s="230"/>
      <c r="M490" s="231"/>
      <c r="N490" s="232"/>
      <c r="O490" s="232"/>
      <c r="P490" s="232"/>
      <c r="Q490" s="232"/>
      <c r="R490" s="232"/>
      <c r="S490" s="232"/>
      <c r="T490" s="23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4" t="s">
        <v>156</v>
      </c>
      <c r="AU490" s="234" t="s">
        <v>83</v>
      </c>
      <c r="AV490" s="13" t="s">
        <v>81</v>
      </c>
      <c r="AW490" s="13" t="s">
        <v>35</v>
      </c>
      <c r="AX490" s="13" t="s">
        <v>73</v>
      </c>
      <c r="AY490" s="234" t="s">
        <v>143</v>
      </c>
    </row>
    <row r="491" s="13" customFormat="1">
      <c r="A491" s="13"/>
      <c r="B491" s="225"/>
      <c r="C491" s="226"/>
      <c r="D491" s="218" t="s">
        <v>156</v>
      </c>
      <c r="E491" s="227" t="s">
        <v>19</v>
      </c>
      <c r="F491" s="228" t="s">
        <v>1581</v>
      </c>
      <c r="G491" s="226"/>
      <c r="H491" s="227" t="s">
        <v>19</v>
      </c>
      <c r="I491" s="229"/>
      <c r="J491" s="226"/>
      <c r="K491" s="226"/>
      <c r="L491" s="230"/>
      <c r="M491" s="231"/>
      <c r="N491" s="232"/>
      <c r="O491" s="232"/>
      <c r="P491" s="232"/>
      <c r="Q491" s="232"/>
      <c r="R491" s="232"/>
      <c r="S491" s="232"/>
      <c r="T491" s="23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4" t="s">
        <v>156</v>
      </c>
      <c r="AU491" s="234" t="s">
        <v>83</v>
      </c>
      <c r="AV491" s="13" t="s">
        <v>81</v>
      </c>
      <c r="AW491" s="13" t="s">
        <v>35</v>
      </c>
      <c r="AX491" s="13" t="s">
        <v>73</v>
      </c>
      <c r="AY491" s="234" t="s">
        <v>143</v>
      </c>
    </row>
    <row r="492" s="14" customFormat="1">
      <c r="A492" s="14"/>
      <c r="B492" s="235"/>
      <c r="C492" s="236"/>
      <c r="D492" s="218" t="s">
        <v>156</v>
      </c>
      <c r="E492" s="237" t="s">
        <v>19</v>
      </c>
      <c r="F492" s="238" t="s">
        <v>1582</v>
      </c>
      <c r="G492" s="236"/>
      <c r="H492" s="239">
        <v>610</v>
      </c>
      <c r="I492" s="240"/>
      <c r="J492" s="236"/>
      <c r="K492" s="236"/>
      <c r="L492" s="241"/>
      <c r="M492" s="242"/>
      <c r="N492" s="243"/>
      <c r="O492" s="243"/>
      <c r="P492" s="243"/>
      <c r="Q492" s="243"/>
      <c r="R492" s="243"/>
      <c r="S492" s="243"/>
      <c r="T492" s="24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5" t="s">
        <v>156</v>
      </c>
      <c r="AU492" s="245" t="s">
        <v>83</v>
      </c>
      <c r="AV492" s="14" t="s">
        <v>83</v>
      </c>
      <c r="AW492" s="14" t="s">
        <v>35</v>
      </c>
      <c r="AX492" s="14" t="s">
        <v>73</v>
      </c>
      <c r="AY492" s="245" t="s">
        <v>143</v>
      </c>
    </row>
    <row r="493" s="13" customFormat="1">
      <c r="A493" s="13"/>
      <c r="B493" s="225"/>
      <c r="C493" s="226"/>
      <c r="D493" s="218" t="s">
        <v>156</v>
      </c>
      <c r="E493" s="227" t="s">
        <v>19</v>
      </c>
      <c r="F493" s="228" t="s">
        <v>529</v>
      </c>
      <c r="G493" s="226"/>
      <c r="H493" s="227" t="s">
        <v>19</v>
      </c>
      <c r="I493" s="229"/>
      <c r="J493" s="226"/>
      <c r="K493" s="226"/>
      <c r="L493" s="230"/>
      <c r="M493" s="231"/>
      <c r="N493" s="232"/>
      <c r="O493" s="232"/>
      <c r="P493" s="232"/>
      <c r="Q493" s="232"/>
      <c r="R493" s="232"/>
      <c r="S493" s="232"/>
      <c r="T493" s="23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4" t="s">
        <v>156</v>
      </c>
      <c r="AU493" s="234" t="s">
        <v>83</v>
      </c>
      <c r="AV493" s="13" t="s">
        <v>81</v>
      </c>
      <c r="AW493" s="13" t="s">
        <v>35</v>
      </c>
      <c r="AX493" s="13" t="s">
        <v>73</v>
      </c>
      <c r="AY493" s="234" t="s">
        <v>143</v>
      </c>
    </row>
    <row r="494" s="13" customFormat="1">
      <c r="A494" s="13"/>
      <c r="B494" s="225"/>
      <c r="C494" s="226"/>
      <c r="D494" s="218" t="s">
        <v>156</v>
      </c>
      <c r="E494" s="227" t="s">
        <v>19</v>
      </c>
      <c r="F494" s="228" t="s">
        <v>1512</v>
      </c>
      <c r="G494" s="226"/>
      <c r="H494" s="227" t="s">
        <v>19</v>
      </c>
      <c r="I494" s="229"/>
      <c r="J494" s="226"/>
      <c r="K494" s="226"/>
      <c r="L494" s="230"/>
      <c r="M494" s="231"/>
      <c r="N494" s="232"/>
      <c r="O494" s="232"/>
      <c r="P494" s="232"/>
      <c r="Q494" s="232"/>
      <c r="R494" s="232"/>
      <c r="S494" s="232"/>
      <c r="T494" s="23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4" t="s">
        <v>156</v>
      </c>
      <c r="AU494" s="234" t="s">
        <v>83</v>
      </c>
      <c r="AV494" s="13" t="s">
        <v>81</v>
      </c>
      <c r="AW494" s="13" t="s">
        <v>35</v>
      </c>
      <c r="AX494" s="13" t="s">
        <v>73</v>
      </c>
      <c r="AY494" s="234" t="s">
        <v>143</v>
      </c>
    </row>
    <row r="495" s="14" customFormat="1">
      <c r="A495" s="14"/>
      <c r="B495" s="235"/>
      <c r="C495" s="236"/>
      <c r="D495" s="218" t="s">
        <v>156</v>
      </c>
      <c r="E495" s="237" t="s">
        <v>19</v>
      </c>
      <c r="F495" s="238" t="s">
        <v>411</v>
      </c>
      <c r="G495" s="236"/>
      <c r="H495" s="239">
        <v>37</v>
      </c>
      <c r="I495" s="240"/>
      <c r="J495" s="236"/>
      <c r="K495" s="236"/>
      <c r="L495" s="241"/>
      <c r="M495" s="242"/>
      <c r="N495" s="243"/>
      <c r="O495" s="243"/>
      <c r="P495" s="243"/>
      <c r="Q495" s="243"/>
      <c r="R495" s="243"/>
      <c r="S495" s="243"/>
      <c r="T495" s="24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5" t="s">
        <v>156</v>
      </c>
      <c r="AU495" s="245" t="s">
        <v>83</v>
      </c>
      <c r="AV495" s="14" t="s">
        <v>83</v>
      </c>
      <c r="AW495" s="14" t="s">
        <v>35</v>
      </c>
      <c r="AX495" s="14" t="s">
        <v>73</v>
      </c>
      <c r="AY495" s="245" t="s">
        <v>143</v>
      </c>
    </row>
    <row r="496" s="13" customFormat="1">
      <c r="A496" s="13"/>
      <c r="B496" s="225"/>
      <c r="C496" s="226"/>
      <c r="D496" s="218" t="s">
        <v>156</v>
      </c>
      <c r="E496" s="227" t="s">
        <v>19</v>
      </c>
      <c r="F496" s="228" t="s">
        <v>1513</v>
      </c>
      <c r="G496" s="226"/>
      <c r="H496" s="227" t="s">
        <v>19</v>
      </c>
      <c r="I496" s="229"/>
      <c r="J496" s="226"/>
      <c r="K496" s="226"/>
      <c r="L496" s="230"/>
      <c r="M496" s="231"/>
      <c r="N496" s="232"/>
      <c r="O496" s="232"/>
      <c r="P496" s="232"/>
      <c r="Q496" s="232"/>
      <c r="R496" s="232"/>
      <c r="S496" s="232"/>
      <c r="T496" s="23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4" t="s">
        <v>156</v>
      </c>
      <c r="AU496" s="234" t="s">
        <v>83</v>
      </c>
      <c r="AV496" s="13" t="s">
        <v>81</v>
      </c>
      <c r="AW496" s="13" t="s">
        <v>35</v>
      </c>
      <c r="AX496" s="13" t="s">
        <v>73</v>
      </c>
      <c r="AY496" s="234" t="s">
        <v>143</v>
      </c>
    </row>
    <row r="497" s="14" customFormat="1">
      <c r="A497" s="14"/>
      <c r="B497" s="235"/>
      <c r="C497" s="236"/>
      <c r="D497" s="218" t="s">
        <v>156</v>
      </c>
      <c r="E497" s="237" t="s">
        <v>19</v>
      </c>
      <c r="F497" s="238" t="s">
        <v>1514</v>
      </c>
      <c r="G497" s="236"/>
      <c r="H497" s="239">
        <v>18</v>
      </c>
      <c r="I497" s="240"/>
      <c r="J497" s="236"/>
      <c r="K497" s="236"/>
      <c r="L497" s="241"/>
      <c r="M497" s="242"/>
      <c r="N497" s="243"/>
      <c r="O497" s="243"/>
      <c r="P497" s="243"/>
      <c r="Q497" s="243"/>
      <c r="R497" s="243"/>
      <c r="S497" s="243"/>
      <c r="T497" s="24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5" t="s">
        <v>156</v>
      </c>
      <c r="AU497" s="245" t="s">
        <v>83</v>
      </c>
      <c r="AV497" s="14" t="s">
        <v>83</v>
      </c>
      <c r="AW497" s="14" t="s">
        <v>35</v>
      </c>
      <c r="AX497" s="14" t="s">
        <v>73</v>
      </c>
      <c r="AY497" s="245" t="s">
        <v>143</v>
      </c>
    </row>
    <row r="498" s="15" customFormat="1">
      <c r="A498" s="15"/>
      <c r="B498" s="246"/>
      <c r="C498" s="247"/>
      <c r="D498" s="218" t="s">
        <v>156</v>
      </c>
      <c r="E498" s="248" t="s">
        <v>19</v>
      </c>
      <c r="F498" s="249" t="s">
        <v>174</v>
      </c>
      <c r="G498" s="247"/>
      <c r="H498" s="250">
        <v>665</v>
      </c>
      <c r="I498" s="251"/>
      <c r="J498" s="247"/>
      <c r="K498" s="247"/>
      <c r="L498" s="252"/>
      <c r="M498" s="253"/>
      <c r="N498" s="254"/>
      <c r="O498" s="254"/>
      <c r="P498" s="254"/>
      <c r="Q498" s="254"/>
      <c r="R498" s="254"/>
      <c r="S498" s="254"/>
      <c r="T498" s="255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56" t="s">
        <v>156</v>
      </c>
      <c r="AU498" s="256" t="s">
        <v>83</v>
      </c>
      <c r="AV498" s="15" t="s">
        <v>150</v>
      </c>
      <c r="AW498" s="15" t="s">
        <v>35</v>
      </c>
      <c r="AX498" s="15" t="s">
        <v>81</v>
      </c>
      <c r="AY498" s="256" t="s">
        <v>143</v>
      </c>
    </row>
    <row r="499" s="12" customFormat="1" ht="22.8" customHeight="1">
      <c r="A499" s="12"/>
      <c r="B499" s="189"/>
      <c r="C499" s="190"/>
      <c r="D499" s="191" t="s">
        <v>72</v>
      </c>
      <c r="E499" s="203" t="s">
        <v>210</v>
      </c>
      <c r="F499" s="203" t="s">
        <v>890</v>
      </c>
      <c r="G499" s="190"/>
      <c r="H499" s="190"/>
      <c r="I499" s="193"/>
      <c r="J499" s="204">
        <f>BK499</f>
        <v>0</v>
      </c>
      <c r="K499" s="190"/>
      <c r="L499" s="195"/>
      <c r="M499" s="196"/>
      <c r="N499" s="197"/>
      <c r="O499" s="197"/>
      <c r="P499" s="198">
        <f>SUM(P500:P509)</f>
        <v>0</v>
      </c>
      <c r="Q499" s="197"/>
      <c r="R499" s="198">
        <f>SUM(R500:R509)</f>
        <v>2.2876799999999999</v>
      </c>
      <c r="S499" s="197"/>
      <c r="T499" s="199">
        <f>SUM(T500:T509)</f>
        <v>0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00" t="s">
        <v>81</v>
      </c>
      <c r="AT499" s="201" t="s">
        <v>72</v>
      </c>
      <c r="AU499" s="201" t="s">
        <v>81</v>
      </c>
      <c r="AY499" s="200" t="s">
        <v>143</v>
      </c>
      <c r="BK499" s="202">
        <f>SUM(BK500:BK509)</f>
        <v>0</v>
      </c>
    </row>
    <row r="500" s="2" customFormat="1" ht="16.5" customHeight="1">
      <c r="A500" s="39"/>
      <c r="B500" s="40"/>
      <c r="C500" s="205" t="s">
        <v>571</v>
      </c>
      <c r="D500" s="205" t="s">
        <v>145</v>
      </c>
      <c r="E500" s="206" t="s">
        <v>903</v>
      </c>
      <c r="F500" s="207" t="s">
        <v>904</v>
      </c>
      <c r="G500" s="208" t="s">
        <v>630</v>
      </c>
      <c r="H500" s="209">
        <v>16</v>
      </c>
      <c r="I500" s="210"/>
      <c r="J500" s="211">
        <f>ROUND(I500*H500,2)</f>
        <v>0</v>
      </c>
      <c r="K500" s="207" t="s">
        <v>149</v>
      </c>
      <c r="L500" s="45"/>
      <c r="M500" s="212" t="s">
        <v>19</v>
      </c>
      <c r="N500" s="213" t="s">
        <v>44</v>
      </c>
      <c r="O500" s="85"/>
      <c r="P500" s="214">
        <f>O500*H500</f>
        <v>0</v>
      </c>
      <c r="Q500" s="214">
        <v>0.14298</v>
      </c>
      <c r="R500" s="214">
        <f>Q500*H500</f>
        <v>2.2876799999999999</v>
      </c>
      <c r="S500" s="214">
        <v>0</v>
      </c>
      <c r="T500" s="215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16" t="s">
        <v>150</v>
      </c>
      <c r="AT500" s="216" t="s">
        <v>145</v>
      </c>
      <c r="AU500" s="216" t="s">
        <v>83</v>
      </c>
      <c r="AY500" s="18" t="s">
        <v>143</v>
      </c>
      <c r="BE500" s="217">
        <f>IF(N500="základní",J500,0)</f>
        <v>0</v>
      </c>
      <c r="BF500" s="217">
        <f>IF(N500="snížená",J500,0)</f>
        <v>0</v>
      </c>
      <c r="BG500" s="217">
        <f>IF(N500="zákl. přenesená",J500,0)</f>
        <v>0</v>
      </c>
      <c r="BH500" s="217">
        <f>IF(N500="sníž. přenesená",J500,0)</f>
        <v>0</v>
      </c>
      <c r="BI500" s="217">
        <f>IF(N500="nulová",J500,0)</f>
        <v>0</v>
      </c>
      <c r="BJ500" s="18" t="s">
        <v>81</v>
      </c>
      <c r="BK500" s="217">
        <f>ROUND(I500*H500,2)</f>
        <v>0</v>
      </c>
      <c r="BL500" s="18" t="s">
        <v>150</v>
      </c>
      <c r="BM500" s="216" t="s">
        <v>1583</v>
      </c>
    </row>
    <row r="501" s="2" customFormat="1">
      <c r="A501" s="39"/>
      <c r="B501" s="40"/>
      <c r="C501" s="41"/>
      <c r="D501" s="218" t="s">
        <v>152</v>
      </c>
      <c r="E501" s="41"/>
      <c r="F501" s="219" t="s">
        <v>906</v>
      </c>
      <c r="G501" s="41"/>
      <c r="H501" s="41"/>
      <c r="I501" s="220"/>
      <c r="J501" s="41"/>
      <c r="K501" s="41"/>
      <c r="L501" s="45"/>
      <c r="M501" s="221"/>
      <c r="N501" s="222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152</v>
      </c>
      <c r="AU501" s="18" t="s">
        <v>83</v>
      </c>
    </row>
    <row r="502" s="2" customFormat="1">
      <c r="A502" s="39"/>
      <c r="B502" s="40"/>
      <c r="C502" s="41"/>
      <c r="D502" s="223" t="s">
        <v>154</v>
      </c>
      <c r="E502" s="41"/>
      <c r="F502" s="224" t="s">
        <v>907</v>
      </c>
      <c r="G502" s="41"/>
      <c r="H502" s="41"/>
      <c r="I502" s="220"/>
      <c r="J502" s="41"/>
      <c r="K502" s="41"/>
      <c r="L502" s="45"/>
      <c r="M502" s="221"/>
      <c r="N502" s="222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154</v>
      </c>
      <c r="AU502" s="18" t="s">
        <v>83</v>
      </c>
    </row>
    <row r="503" s="13" customFormat="1">
      <c r="A503" s="13"/>
      <c r="B503" s="225"/>
      <c r="C503" s="226"/>
      <c r="D503" s="218" t="s">
        <v>156</v>
      </c>
      <c r="E503" s="227" t="s">
        <v>19</v>
      </c>
      <c r="F503" s="228" t="s">
        <v>1435</v>
      </c>
      <c r="G503" s="226"/>
      <c r="H503" s="227" t="s">
        <v>19</v>
      </c>
      <c r="I503" s="229"/>
      <c r="J503" s="226"/>
      <c r="K503" s="226"/>
      <c r="L503" s="230"/>
      <c r="M503" s="231"/>
      <c r="N503" s="232"/>
      <c r="O503" s="232"/>
      <c r="P503" s="232"/>
      <c r="Q503" s="232"/>
      <c r="R503" s="232"/>
      <c r="S503" s="232"/>
      <c r="T503" s="23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4" t="s">
        <v>156</v>
      </c>
      <c r="AU503" s="234" t="s">
        <v>83</v>
      </c>
      <c r="AV503" s="13" t="s">
        <v>81</v>
      </c>
      <c r="AW503" s="13" t="s">
        <v>35</v>
      </c>
      <c r="AX503" s="13" t="s">
        <v>73</v>
      </c>
      <c r="AY503" s="234" t="s">
        <v>143</v>
      </c>
    </row>
    <row r="504" s="13" customFormat="1">
      <c r="A504" s="13"/>
      <c r="B504" s="225"/>
      <c r="C504" s="226"/>
      <c r="D504" s="218" t="s">
        <v>156</v>
      </c>
      <c r="E504" s="227" t="s">
        <v>19</v>
      </c>
      <c r="F504" s="228" t="s">
        <v>908</v>
      </c>
      <c r="G504" s="226"/>
      <c r="H504" s="227" t="s">
        <v>19</v>
      </c>
      <c r="I504" s="229"/>
      <c r="J504" s="226"/>
      <c r="K504" s="226"/>
      <c r="L504" s="230"/>
      <c r="M504" s="231"/>
      <c r="N504" s="232"/>
      <c r="O504" s="232"/>
      <c r="P504" s="232"/>
      <c r="Q504" s="232"/>
      <c r="R504" s="232"/>
      <c r="S504" s="232"/>
      <c r="T504" s="23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4" t="s">
        <v>156</v>
      </c>
      <c r="AU504" s="234" t="s">
        <v>83</v>
      </c>
      <c r="AV504" s="13" t="s">
        <v>81</v>
      </c>
      <c r="AW504" s="13" t="s">
        <v>35</v>
      </c>
      <c r="AX504" s="13" t="s">
        <v>73</v>
      </c>
      <c r="AY504" s="234" t="s">
        <v>143</v>
      </c>
    </row>
    <row r="505" s="13" customFormat="1">
      <c r="A505" s="13"/>
      <c r="B505" s="225"/>
      <c r="C505" s="226"/>
      <c r="D505" s="218" t="s">
        <v>156</v>
      </c>
      <c r="E505" s="227" t="s">
        <v>19</v>
      </c>
      <c r="F505" s="228" t="s">
        <v>1584</v>
      </c>
      <c r="G505" s="226"/>
      <c r="H505" s="227" t="s">
        <v>19</v>
      </c>
      <c r="I505" s="229"/>
      <c r="J505" s="226"/>
      <c r="K505" s="226"/>
      <c r="L505" s="230"/>
      <c r="M505" s="231"/>
      <c r="N505" s="232"/>
      <c r="O505" s="232"/>
      <c r="P505" s="232"/>
      <c r="Q505" s="232"/>
      <c r="R505" s="232"/>
      <c r="S505" s="232"/>
      <c r="T505" s="23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4" t="s">
        <v>156</v>
      </c>
      <c r="AU505" s="234" t="s">
        <v>83</v>
      </c>
      <c r="AV505" s="13" t="s">
        <v>81</v>
      </c>
      <c r="AW505" s="13" t="s">
        <v>35</v>
      </c>
      <c r="AX505" s="13" t="s">
        <v>73</v>
      </c>
      <c r="AY505" s="234" t="s">
        <v>143</v>
      </c>
    </row>
    <row r="506" s="14" customFormat="1">
      <c r="A506" s="14"/>
      <c r="B506" s="235"/>
      <c r="C506" s="236"/>
      <c r="D506" s="218" t="s">
        <v>156</v>
      </c>
      <c r="E506" s="237" t="s">
        <v>19</v>
      </c>
      <c r="F506" s="238" t="s">
        <v>235</v>
      </c>
      <c r="G506" s="236"/>
      <c r="H506" s="239">
        <v>12</v>
      </c>
      <c r="I506" s="240"/>
      <c r="J506" s="236"/>
      <c r="K506" s="236"/>
      <c r="L506" s="241"/>
      <c r="M506" s="242"/>
      <c r="N506" s="243"/>
      <c r="O506" s="243"/>
      <c r="P506" s="243"/>
      <c r="Q506" s="243"/>
      <c r="R506" s="243"/>
      <c r="S506" s="243"/>
      <c r="T506" s="24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5" t="s">
        <v>156</v>
      </c>
      <c r="AU506" s="245" t="s">
        <v>83</v>
      </c>
      <c r="AV506" s="14" t="s">
        <v>83</v>
      </c>
      <c r="AW506" s="14" t="s">
        <v>35</v>
      </c>
      <c r="AX506" s="14" t="s">
        <v>73</v>
      </c>
      <c r="AY506" s="245" t="s">
        <v>143</v>
      </c>
    </row>
    <row r="507" s="13" customFormat="1">
      <c r="A507" s="13"/>
      <c r="B507" s="225"/>
      <c r="C507" s="226"/>
      <c r="D507" s="218" t="s">
        <v>156</v>
      </c>
      <c r="E507" s="227" t="s">
        <v>19</v>
      </c>
      <c r="F507" s="228" t="s">
        <v>1585</v>
      </c>
      <c r="G507" s="226"/>
      <c r="H507" s="227" t="s">
        <v>19</v>
      </c>
      <c r="I507" s="229"/>
      <c r="J507" s="226"/>
      <c r="K507" s="226"/>
      <c r="L507" s="230"/>
      <c r="M507" s="231"/>
      <c r="N507" s="232"/>
      <c r="O507" s="232"/>
      <c r="P507" s="232"/>
      <c r="Q507" s="232"/>
      <c r="R507" s="232"/>
      <c r="S507" s="232"/>
      <c r="T507" s="23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4" t="s">
        <v>156</v>
      </c>
      <c r="AU507" s="234" t="s">
        <v>83</v>
      </c>
      <c r="AV507" s="13" t="s">
        <v>81</v>
      </c>
      <c r="AW507" s="13" t="s">
        <v>35</v>
      </c>
      <c r="AX507" s="13" t="s">
        <v>73</v>
      </c>
      <c r="AY507" s="234" t="s">
        <v>143</v>
      </c>
    </row>
    <row r="508" s="14" customFormat="1">
      <c r="A508" s="14"/>
      <c r="B508" s="235"/>
      <c r="C508" s="236"/>
      <c r="D508" s="218" t="s">
        <v>156</v>
      </c>
      <c r="E508" s="237" t="s">
        <v>19</v>
      </c>
      <c r="F508" s="238" t="s">
        <v>150</v>
      </c>
      <c r="G508" s="236"/>
      <c r="H508" s="239">
        <v>4</v>
      </c>
      <c r="I508" s="240"/>
      <c r="J508" s="236"/>
      <c r="K508" s="236"/>
      <c r="L508" s="241"/>
      <c r="M508" s="242"/>
      <c r="N508" s="243"/>
      <c r="O508" s="243"/>
      <c r="P508" s="243"/>
      <c r="Q508" s="243"/>
      <c r="R508" s="243"/>
      <c r="S508" s="243"/>
      <c r="T508" s="24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5" t="s">
        <v>156</v>
      </c>
      <c r="AU508" s="245" t="s">
        <v>83</v>
      </c>
      <c r="AV508" s="14" t="s">
        <v>83</v>
      </c>
      <c r="AW508" s="14" t="s">
        <v>35</v>
      </c>
      <c r="AX508" s="14" t="s">
        <v>73</v>
      </c>
      <c r="AY508" s="245" t="s">
        <v>143</v>
      </c>
    </row>
    <row r="509" s="15" customFormat="1">
      <c r="A509" s="15"/>
      <c r="B509" s="246"/>
      <c r="C509" s="247"/>
      <c r="D509" s="218" t="s">
        <v>156</v>
      </c>
      <c r="E509" s="248" t="s">
        <v>19</v>
      </c>
      <c r="F509" s="249" t="s">
        <v>174</v>
      </c>
      <c r="G509" s="247"/>
      <c r="H509" s="250">
        <v>16</v>
      </c>
      <c r="I509" s="251"/>
      <c r="J509" s="247"/>
      <c r="K509" s="247"/>
      <c r="L509" s="252"/>
      <c r="M509" s="253"/>
      <c r="N509" s="254"/>
      <c r="O509" s="254"/>
      <c r="P509" s="254"/>
      <c r="Q509" s="254"/>
      <c r="R509" s="254"/>
      <c r="S509" s="254"/>
      <c r="T509" s="255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56" t="s">
        <v>156</v>
      </c>
      <c r="AU509" s="256" t="s">
        <v>83</v>
      </c>
      <c r="AV509" s="15" t="s">
        <v>150</v>
      </c>
      <c r="AW509" s="15" t="s">
        <v>35</v>
      </c>
      <c r="AX509" s="15" t="s">
        <v>81</v>
      </c>
      <c r="AY509" s="256" t="s">
        <v>143</v>
      </c>
    </row>
    <row r="510" s="12" customFormat="1" ht="22.8" customHeight="1">
      <c r="A510" s="12"/>
      <c r="B510" s="189"/>
      <c r="C510" s="190"/>
      <c r="D510" s="191" t="s">
        <v>72</v>
      </c>
      <c r="E510" s="203" t="s">
        <v>216</v>
      </c>
      <c r="F510" s="203" t="s">
        <v>917</v>
      </c>
      <c r="G510" s="190"/>
      <c r="H510" s="190"/>
      <c r="I510" s="193"/>
      <c r="J510" s="204">
        <f>BK510</f>
        <v>0</v>
      </c>
      <c r="K510" s="190"/>
      <c r="L510" s="195"/>
      <c r="M510" s="196"/>
      <c r="N510" s="197"/>
      <c r="O510" s="197"/>
      <c r="P510" s="198">
        <f>SUM(P511:P532)</f>
        <v>0</v>
      </c>
      <c r="Q510" s="197"/>
      <c r="R510" s="198">
        <f>SUM(R511:R532)</f>
        <v>8.6557200000000005</v>
      </c>
      <c r="S510" s="197"/>
      <c r="T510" s="199">
        <f>SUM(T511:T532)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00" t="s">
        <v>81</v>
      </c>
      <c r="AT510" s="201" t="s">
        <v>72</v>
      </c>
      <c r="AU510" s="201" t="s">
        <v>81</v>
      </c>
      <c r="AY510" s="200" t="s">
        <v>143</v>
      </c>
      <c r="BK510" s="202">
        <f>SUM(BK511:BK532)</f>
        <v>0</v>
      </c>
    </row>
    <row r="511" s="2" customFormat="1" ht="16.5" customHeight="1">
      <c r="A511" s="39"/>
      <c r="B511" s="40"/>
      <c r="C511" s="205" t="s">
        <v>578</v>
      </c>
      <c r="D511" s="205" t="s">
        <v>145</v>
      </c>
      <c r="E511" s="206" t="s">
        <v>1013</v>
      </c>
      <c r="F511" s="207" t="s">
        <v>1014</v>
      </c>
      <c r="G511" s="208" t="s">
        <v>148</v>
      </c>
      <c r="H511" s="209">
        <v>22</v>
      </c>
      <c r="I511" s="210"/>
      <c r="J511" s="211">
        <f>ROUND(I511*H511,2)</f>
        <v>0</v>
      </c>
      <c r="K511" s="207" t="s">
        <v>149</v>
      </c>
      <c r="L511" s="45"/>
      <c r="M511" s="212" t="s">
        <v>19</v>
      </c>
      <c r="N511" s="213" t="s">
        <v>44</v>
      </c>
      <c r="O511" s="85"/>
      <c r="P511" s="214">
        <f>O511*H511</f>
        <v>0</v>
      </c>
      <c r="Q511" s="214">
        <v>0.00036000000000000002</v>
      </c>
      <c r="R511" s="214">
        <f>Q511*H511</f>
        <v>0.00792</v>
      </c>
      <c r="S511" s="214">
        <v>0</v>
      </c>
      <c r="T511" s="215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16" t="s">
        <v>150</v>
      </c>
      <c r="AT511" s="216" t="s">
        <v>145</v>
      </c>
      <c r="AU511" s="216" t="s">
        <v>83</v>
      </c>
      <c r="AY511" s="18" t="s">
        <v>143</v>
      </c>
      <c r="BE511" s="217">
        <f>IF(N511="základní",J511,0)</f>
        <v>0</v>
      </c>
      <c r="BF511" s="217">
        <f>IF(N511="snížená",J511,0)</f>
        <v>0</v>
      </c>
      <c r="BG511" s="217">
        <f>IF(N511="zákl. přenesená",J511,0)</f>
        <v>0</v>
      </c>
      <c r="BH511" s="217">
        <f>IF(N511="sníž. přenesená",J511,0)</f>
        <v>0</v>
      </c>
      <c r="BI511" s="217">
        <f>IF(N511="nulová",J511,0)</f>
        <v>0</v>
      </c>
      <c r="BJ511" s="18" t="s">
        <v>81</v>
      </c>
      <c r="BK511" s="217">
        <f>ROUND(I511*H511,2)</f>
        <v>0</v>
      </c>
      <c r="BL511" s="18" t="s">
        <v>150</v>
      </c>
      <c r="BM511" s="216" t="s">
        <v>1586</v>
      </c>
    </row>
    <row r="512" s="2" customFormat="1">
      <c r="A512" s="39"/>
      <c r="B512" s="40"/>
      <c r="C512" s="41"/>
      <c r="D512" s="218" t="s">
        <v>152</v>
      </c>
      <c r="E512" s="41"/>
      <c r="F512" s="219" t="s">
        <v>1016</v>
      </c>
      <c r="G512" s="41"/>
      <c r="H512" s="41"/>
      <c r="I512" s="220"/>
      <c r="J512" s="41"/>
      <c r="K512" s="41"/>
      <c r="L512" s="45"/>
      <c r="M512" s="221"/>
      <c r="N512" s="222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152</v>
      </c>
      <c r="AU512" s="18" t="s">
        <v>83</v>
      </c>
    </row>
    <row r="513" s="2" customFormat="1">
      <c r="A513" s="39"/>
      <c r="B513" s="40"/>
      <c r="C513" s="41"/>
      <c r="D513" s="223" t="s">
        <v>154</v>
      </c>
      <c r="E513" s="41"/>
      <c r="F513" s="224" t="s">
        <v>1017</v>
      </c>
      <c r="G513" s="41"/>
      <c r="H513" s="41"/>
      <c r="I513" s="220"/>
      <c r="J513" s="41"/>
      <c r="K513" s="41"/>
      <c r="L513" s="45"/>
      <c r="M513" s="221"/>
      <c r="N513" s="222"/>
      <c r="O513" s="85"/>
      <c r="P513" s="85"/>
      <c r="Q513" s="85"/>
      <c r="R513" s="85"/>
      <c r="S513" s="85"/>
      <c r="T513" s="86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154</v>
      </c>
      <c r="AU513" s="18" t="s">
        <v>83</v>
      </c>
    </row>
    <row r="514" s="13" customFormat="1">
      <c r="A514" s="13"/>
      <c r="B514" s="225"/>
      <c r="C514" s="226"/>
      <c r="D514" s="218" t="s">
        <v>156</v>
      </c>
      <c r="E514" s="227" t="s">
        <v>19</v>
      </c>
      <c r="F514" s="228" t="s">
        <v>1472</v>
      </c>
      <c r="G514" s="226"/>
      <c r="H514" s="227" t="s">
        <v>19</v>
      </c>
      <c r="I514" s="229"/>
      <c r="J514" s="226"/>
      <c r="K514" s="226"/>
      <c r="L514" s="230"/>
      <c r="M514" s="231"/>
      <c r="N514" s="232"/>
      <c r="O514" s="232"/>
      <c r="P514" s="232"/>
      <c r="Q514" s="232"/>
      <c r="R514" s="232"/>
      <c r="S514" s="232"/>
      <c r="T514" s="23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4" t="s">
        <v>156</v>
      </c>
      <c r="AU514" s="234" t="s">
        <v>83</v>
      </c>
      <c r="AV514" s="13" t="s">
        <v>81</v>
      </c>
      <c r="AW514" s="13" t="s">
        <v>35</v>
      </c>
      <c r="AX514" s="13" t="s">
        <v>73</v>
      </c>
      <c r="AY514" s="234" t="s">
        <v>143</v>
      </c>
    </row>
    <row r="515" s="13" customFormat="1">
      <c r="A515" s="13"/>
      <c r="B515" s="225"/>
      <c r="C515" s="226"/>
      <c r="D515" s="218" t="s">
        <v>156</v>
      </c>
      <c r="E515" s="227" t="s">
        <v>19</v>
      </c>
      <c r="F515" s="228" t="s">
        <v>1587</v>
      </c>
      <c r="G515" s="226"/>
      <c r="H515" s="227" t="s">
        <v>19</v>
      </c>
      <c r="I515" s="229"/>
      <c r="J515" s="226"/>
      <c r="K515" s="226"/>
      <c r="L515" s="230"/>
      <c r="M515" s="231"/>
      <c r="N515" s="232"/>
      <c r="O515" s="232"/>
      <c r="P515" s="232"/>
      <c r="Q515" s="232"/>
      <c r="R515" s="232"/>
      <c r="S515" s="232"/>
      <c r="T515" s="23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4" t="s">
        <v>156</v>
      </c>
      <c r="AU515" s="234" t="s">
        <v>83</v>
      </c>
      <c r="AV515" s="13" t="s">
        <v>81</v>
      </c>
      <c r="AW515" s="13" t="s">
        <v>35</v>
      </c>
      <c r="AX515" s="13" t="s">
        <v>73</v>
      </c>
      <c r="AY515" s="234" t="s">
        <v>143</v>
      </c>
    </row>
    <row r="516" s="14" customFormat="1">
      <c r="A516" s="14"/>
      <c r="B516" s="235"/>
      <c r="C516" s="236"/>
      <c r="D516" s="218" t="s">
        <v>156</v>
      </c>
      <c r="E516" s="237" t="s">
        <v>19</v>
      </c>
      <c r="F516" s="238" t="s">
        <v>1588</v>
      </c>
      <c r="G516" s="236"/>
      <c r="H516" s="239">
        <v>22</v>
      </c>
      <c r="I516" s="240"/>
      <c r="J516" s="236"/>
      <c r="K516" s="236"/>
      <c r="L516" s="241"/>
      <c r="M516" s="242"/>
      <c r="N516" s="243"/>
      <c r="O516" s="243"/>
      <c r="P516" s="243"/>
      <c r="Q516" s="243"/>
      <c r="R516" s="243"/>
      <c r="S516" s="243"/>
      <c r="T516" s="24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5" t="s">
        <v>156</v>
      </c>
      <c r="AU516" s="245" t="s">
        <v>83</v>
      </c>
      <c r="AV516" s="14" t="s">
        <v>83</v>
      </c>
      <c r="AW516" s="14" t="s">
        <v>35</v>
      </c>
      <c r="AX516" s="14" t="s">
        <v>81</v>
      </c>
      <c r="AY516" s="245" t="s">
        <v>143</v>
      </c>
    </row>
    <row r="517" s="2" customFormat="1" ht="16.5" customHeight="1">
      <c r="A517" s="39"/>
      <c r="B517" s="40"/>
      <c r="C517" s="205" t="s">
        <v>585</v>
      </c>
      <c r="D517" s="205" t="s">
        <v>145</v>
      </c>
      <c r="E517" s="206" t="s">
        <v>1027</v>
      </c>
      <c r="F517" s="207" t="s">
        <v>1028</v>
      </c>
      <c r="G517" s="208" t="s">
        <v>630</v>
      </c>
      <c r="H517" s="209">
        <v>35</v>
      </c>
      <c r="I517" s="210"/>
      <c r="J517" s="211">
        <f>ROUND(I517*H517,2)</f>
        <v>0</v>
      </c>
      <c r="K517" s="207" t="s">
        <v>149</v>
      </c>
      <c r="L517" s="45"/>
      <c r="M517" s="212" t="s">
        <v>19</v>
      </c>
      <c r="N517" s="213" t="s">
        <v>44</v>
      </c>
      <c r="O517" s="85"/>
      <c r="P517" s="214">
        <f>O517*H517</f>
        <v>0</v>
      </c>
      <c r="Q517" s="214">
        <v>0.11808</v>
      </c>
      <c r="R517" s="214">
        <f>Q517*H517</f>
        <v>4.1328000000000005</v>
      </c>
      <c r="S517" s="214">
        <v>0</v>
      </c>
      <c r="T517" s="215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16" t="s">
        <v>150</v>
      </c>
      <c r="AT517" s="216" t="s">
        <v>145</v>
      </c>
      <c r="AU517" s="216" t="s">
        <v>83</v>
      </c>
      <c r="AY517" s="18" t="s">
        <v>143</v>
      </c>
      <c r="BE517" s="217">
        <f>IF(N517="základní",J517,0)</f>
        <v>0</v>
      </c>
      <c r="BF517" s="217">
        <f>IF(N517="snížená",J517,0)</f>
        <v>0</v>
      </c>
      <c r="BG517" s="217">
        <f>IF(N517="zákl. přenesená",J517,0)</f>
        <v>0</v>
      </c>
      <c r="BH517" s="217">
        <f>IF(N517="sníž. přenesená",J517,0)</f>
        <v>0</v>
      </c>
      <c r="BI517" s="217">
        <f>IF(N517="nulová",J517,0)</f>
        <v>0</v>
      </c>
      <c r="BJ517" s="18" t="s">
        <v>81</v>
      </c>
      <c r="BK517" s="217">
        <f>ROUND(I517*H517,2)</f>
        <v>0</v>
      </c>
      <c r="BL517" s="18" t="s">
        <v>150</v>
      </c>
      <c r="BM517" s="216" t="s">
        <v>1589</v>
      </c>
    </row>
    <row r="518" s="2" customFormat="1">
      <c r="A518" s="39"/>
      <c r="B518" s="40"/>
      <c r="C518" s="41"/>
      <c r="D518" s="218" t="s">
        <v>152</v>
      </c>
      <c r="E518" s="41"/>
      <c r="F518" s="219" t="s">
        <v>1030</v>
      </c>
      <c r="G518" s="41"/>
      <c r="H518" s="41"/>
      <c r="I518" s="220"/>
      <c r="J518" s="41"/>
      <c r="K518" s="41"/>
      <c r="L518" s="45"/>
      <c r="M518" s="221"/>
      <c r="N518" s="222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152</v>
      </c>
      <c r="AU518" s="18" t="s">
        <v>83</v>
      </c>
    </row>
    <row r="519" s="2" customFormat="1">
      <c r="A519" s="39"/>
      <c r="B519" s="40"/>
      <c r="C519" s="41"/>
      <c r="D519" s="223" t="s">
        <v>154</v>
      </c>
      <c r="E519" s="41"/>
      <c r="F519" s="224" t="s">
        <v>1031</v>
      </c>
      <c r="G519" s="41"/>
      <c r="H519" s="41"/>
      <c r="I519" s="220"/>
      <c r="J519" s="41"/>
      <c r="K519" s="41"/>
      <c r="L519" s="45"/>
      <c r="M519" s="221"/>
      <c r="N519" s="222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154</v>
      </c>
      <c r="AU519" s="18" t="s">
        <v>83</v>
      </c>
    </row>
    <row r="520" s="13" customFormat="1">
      <c r="A520" s="13"/>
      <c r="B520" s="225"/>
      <c r="C520" s="226"/>
      <c r="D520" s="218" t="s">
        <v>156</v>
      </c>
      <c r="E520" s="227" t="s">
        <v>19</v>
      </c>
      <c r="F520" s="228" t="s">
        <v>1435</v>
      </c>
      <c r="G520" s="226"/>
      <c r="H520" s="227" t="s">
        <v>19</v>
      </c>
      <c r="I520" s="229"/>
      <c r="J520" s="226"/>
      <c r="K520" s="226"/>
      <c r="L520" s="230"/>
      <c r="M520" s="231"/>
      <c r="N520" s="232"/>
      <c r="O520" s="232"/>
      <c r="P520" s="232"/>
      <c r="Q520" s="232"/>
      <c r="R520" s="232"/>
      <c r="S520" s="232"/>
      <c r="T520" s="23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4" t="s">
        <v>156</v>
      </c>
      <c r="AU520" s="234" t="s">
        <v>83</v>
      </c>
      <c r="AV520" s="13" t="s">
        <v>81</v>
      </c>
      <c r="AW520" s="13" t="s">
        <v>35</v>
      </c>
      <c r="AX520" s="13" t="s">
        <v>73</v>
      </c>
      <c r="AY520" s="234" t="s">
        <v>143</v>
      </c>
    </row>
    <row r="521" s="13" customFormat="1">
      <c r="A521" s="13"/>
      <c r="B521" s="225"/>
      <c r="C521" s="226"/>
      <c r="D521" s="218" t="s">
        <v>156</v>
      </c>
      <c r="E521" s="227" t="s">
        <v>19</v>
      </c>
      <c r="F521" s="228" t="s">
        <v>1590</v>
      </c>
      <c r="G521" s="226"/>
      <c r="H521" s="227" t="s">
        <v>19</v>
      </c>
      <c r="I521" s="229"/>
      <c r="J521" s="226"/>
      <c r="K521" s="226"/>
      <c r="L521" s="230"/>
      <c r="M521" s="231"/>
      <c r="N521" s="232"/>
      <c r="O521" s="232"/>
      <c r="P521" s="232"/>
      <c r="Q521" s="232"/>
      <c r="R521" s="232"/>
      <c r="S521" s="232"/>
      <c r="T521" s="23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4" t="s">
        <v>156</v>
      </c>
      <c r="AU521" s="234" t="s">
        <v>83</v>
      </c>
      <c r="AV521" s="13" t="s">
        <v>81</v>
      </c>
      <c r="AW521" s="13" t="s">
        <v>35</v>
      </c>
      <c r="AX521" s="13" t="s">
        <v>73</v>
      </c>
      <c r="AY521" s="234" t="s">
        <v>143</v>
      </c>
    </row>
    <row r="522" s="14" customFormat="1">
      <c r="A522" s="14"/>
      <c r="B522" s="235"/>
      <c r="C522" s="236"/>
      <c r="D522" s="218" t="s">
        <v>156</v>
      </c>
      <c r="E522" s="237" t="s">
        <v>19</v>
      </c>
      <c r="F522" s="238" t="s">
        <v>1591</v>
      </c>
      <c r="G522" s="236"/>
      <c r="H522" s="239">
        <v>35</v>
      </c>
      <c r="I522" s="240"/>
      <c r="J522" s="236"/>
      <c r="K522" s="236"/>
      <c r="L522" s="241"/>
      <c r="M522" s="242"/>
      <c r="N522" s="243"/>
      <c r="O522" s="243"/>
      <c r="P522" s="243"/>
      <c r="Q522" s="243"/>
      <c r="R522" s="243"/>
      <c r="S522" s="243"/>
      <c r="T522" s="24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5" t="s">
        <v>156</v>
      </c>
      <c r="AU522" s="245" t="s">
        <v>83</v>
      </c>
      <c r="AV522" s="14" t="s">
        <v>83</v>
      </c>
      <c r="AW522" s="14" t="s">
        <v>35</v>
      </c>
      <c r="AX522" s="14" t="s">
        <v>81</v>
      </c>
      <c r="AY522" s="245" t="s">
        <v>143</v>
      </c>
    </row>
    <row r="523" s="2" customFormat="1" ht="16.5" customHeight="1">
      <c r="A523" s="39"/>
      <c r="B523" s="40"/>
      <c r="C523" s="257" t="s">
        <v>591</v>
      </c>
      <c r="D523" s="257" t="s">
        <v>468</v>
      </c>
      <c r="E523" s="258" t="s">
        <v>1034</v>
      </c>
      <c r="F523" s="259" t="s">
        <v>1035</v>
      </c>
      <c r="G523" s="260" t="s">
        <v>630</v>
      </c>
      <c r="H523" s="261">
        <v>35</v>
      </c>
      <c r="I523" s="262"/>
      <c r="J523" s="263">
        <f>ROUND(I523*H523,2)</f>
        <v>0</v>
      </c>
      <c r="K523" s="259" t="s">
        <v>149</v>
      </c>
      <c r="L523" s="264"/>
      <c r="M523" s="265" t="s">
        <v>19</v>
      </c>
      <c r="N523" s="266" t="s">
        <v>44</v>
      </c>
      <c r="O523" s="85"/>
      <c r="P523" s="214">
        <f>O523*H523</f>
        <v>0</v>
      </c>
      <c r="Q523" s="214">
        <v>0.097000000000000003</v>
      </c>
      <c r="R523" s="214">
        <f>Q523*H523</f>
        <v>3.395</v>
      </c>
      <c r="S523" s="214">
        <v>0</v>
      </c>
      <c r="T523" s="215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16" t="s">
        <v>210</v>
      </c>
      <c r="AT523" s="216" t="s">
        <v>468</v>
      </c>
      <c r="AU523" s="216" t="s">
        <v>83</v>
      </c>
      <c r="AY523" s="18" t="s">
        <v>143</v>
      </c>
      <c r="BE523" s="217">
        <f>IF(N523="základní",J523,0)</f>
        <v>0</v>
      </c>
      <c r="BF523" s="217">
        <f>IF(N523="snížená",J523,0)</f>
        <v>0</v>
      </c>
      <c r="BG523" s="217">
        <f>IF(N523="zákl. přenesená",J523,0)</f>
        <v>0</v>
      </c>
      <c r="BH523" s="217">
        <f>IF(N523="sníž. přenesená",J523,0)</f>
        <v>0</v>
      </c>
      <c r="BI523" s="217">
        <f>IF(N523="nulová",J523,0)</f>
        <v>0</v>
      </c>
      <c r="BJ523" s="18" t="s">
        <v>81</v>
      </c>
      <c r="BK523" s="217">
        <f>ROUND(I523*H523,2)</f>
        <v>0</v>
      </c>
      <c r="BL523" s="18" t="s">
        <v>150</v>
      </c>
      <c r="BM523" s="216" t="s">
        <v>1592</v>
      </c>
    </row>
    <row r="524" s="2" customFormat="1">
      <c r="A524" s="39"/>
      <c r="B524" s="40"/>
      <c r="C524" s="41"/>
      <c r="D524" s="218" t="s">
        <v>152</v>
      </c>
      <c r="E524" s="41"/>
      <c r="F524" s="219" t="s">
        <v>1035</v>
      </c>
      <c r="G524" s="41"/>
      <c r="H524" s="41"/>
      <c r="I524" s="220"/>
      <c r="J524" s="41"/>
      <c r="K524" s="41"/>
      <c r="L524" s="45"/>
      <c r="M524" s="221"/>
      <c r="N524" s="222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152</v>
      </c>
      <c r="AU524" s="18" t="s">
        <v>83</v>
      </c>
    </row>
    <row r="525" s="13" customFormat="1">
      <c r="A525" s="13"/>
      <c r="B525" s="225"/>
      <c r="C525" s="226"/>
      <c r="D525" s="218" t="s">
        <v>156</v>
      </c>
      <c r="E525" s="227" t="s">
        <v>19</v>
      </c>
      <c r="F525" s="228" t="s">
        <v>1435</v>
      </c>
      <c r="G525" s="226"/>
      <c r="H525" s="227" t="s">
        <v>19</v>
      </c>
      <c r="I525" s="229"/>
      <c r="J525" s="226"/>
      <c r="K525" s="226"/>
      <c r="L525" s="230"/>
      <c r="M525" s="231"/>
      <c r="N525" s="232"/>
      <c r="O525" s="232"/>
      <c r="P525" s="232"/>
      <c r="Q525" s="232"/>
      <c r="R525" s="232"/>
      <c r="S525" s="232"/>
      <c r="T525" s="23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4" t="s">
        <v>156</v>
      </c>
      <c r="AU525" s="234" t="s">
        <v>83</v>
      </c>
      <c r="AV525" s="13" t="s">
        <v>81</v>
      </c>
      <c r="AW525" s="13" t="s">
        <v>35</v>
      </c>
      <c r="AX525" s="13" t="s">
        <v>73</v>
      </c>
      <c r="AY525" s="234" t="s">
        <v>143</v>
      </c>
    </row>
    <row r="526" s="13" customFormat="1">
      <c r="A526" s="13"/>
      <c r="B526" s="225"/>
      <c r="C526" s="226"/>
      <c r="D526" s="218" t="s">
        <v>156</v>
      </c>
      <c r="E526" s="227" t="s">
        <v>19</v>
      </c>
      <c r="F526" s="228" t="s">
        <v>1593</v>
      </c>
      <c r="G526" s="226"/>
      <c r="H526" s="227" t="s">
        <v>19</v>
      </c>
      <c r="I526" s="229"/>
      <c r="J526" s="226"/>
      <c r="K526" s="226"/>
      <c r="L526" s="230"/>
      <c r="M526" s="231"/>
      <c r="N526" s="232"/>
      <c r="O526" s="232"/>
      <c r="P526" s="232"/>
      <c r="Q526" s="232"/>
      <c r="R526" s="232"/>
      <c r="S526" s="232"/>
      <c r="T526" s="23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4" t="s">
        <v>156</v>
      </c>
      <c r="AU526" s="234" t="s">
        <v>83</v>
      </c>
      <c r="AV526" s="13" t="s">
        <v>81</v>
      </c>
      <c r="AW526" s="13" t="s">
        <v>35</v>
      </c>
      <c r="AX526" s="13" t="s">
        <v>73</v>
      </c>
      <c r="AY526" s="234" t="s">
        <v>143</v>
      </c>
    </row>
    <row r="527" s="14" customFormat="1">
      <c r="A527" s="14"/>
      <c r="B527" s="235"/>
      <c r="C527" s="236"/>
      <c r="D527" s="218" t="s">
        <v>156</v>
      </c>
      <c r="E527" s="237" t="s">
        <v>19</v>
      </c>
      <c r="F527" s="238" t="s">
        <v>1591</v>
      </c>
      <c r="G527" s="236"/>
      <c r="H527" s="239">
        <v>35</v>
      </c>
      <c r="I527" s="240"/>
      <c r="J527" s="236"/>
      <c r="K527" s="236"/>
      <c r="L527" s="241"/>
      <c r="M527" s="242"/>
      <c r="N527" s="243"/>
      <c r="O527" s="243"/>
      <c r="P527" s="243"/>
      <c r="Q527" s="243"/>
      <c r="R527" s="243"/>
      <c r="S527" s="243"/>
      <c r="T527" s="24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5" t="s">
        <v>156</v>
      </c>
      <c r="AU527" s="245" t="s">
        <v>83</v>
      </c>
      <c r="AV527" s="14" t="s">
        <v>83</v>
      </c>
      <c r="AW527" s="14" t="s">
        <v>35</v>
      </c>
      <c r="AX527" s="14" t="s">
        <v>81</v>
      </c>
      <c r="AY527" s="245" t="s">
        <v>143</v>
      </c>
    </row>
    <row r="528" s="2" customFormat="1" ht="16.5" customHeight="1">
      <c r="A528" s="39"/>
      <c r="B528" s="40"/>
      <c r="C528" s="257" t="s">
        <v>597</v>
      </c>
      <c r="D528" s="257" t="s">
        <v>468</v>
      </c>
      <c r="E528" s="258" t="s">
        <v>1039</v>
      </c>
      <c r="F528" s="259" t="s">
        <v>1040</v>
      </c>
      <c r="G528" s="260" t="s">
        <v>185</v>
      </c>
      <c r="H528" s="261">
        <v>70</v>
      </c>
      <c r="I528" s="262"/>
      <c r="J528" s="263">
        <f>ROUND(I528*H528,2)</f>
        <v>0</v>
      </c>
      <c r="K528" s="259" t="s">
        <v>149</v>
      </c>
      <c r="L528" s="264"/>
      <c r="M528" s="265" t="s">
        <v>19</v>
      </c>
      <c r="N528" s="266" t="s">
        <v>44</v>
      </c>
      <c r="O528" s="85"/>
      <c r="P528" s="214">
        <f>O528*H528</f>
        <v>0</v>
      </c>
      <c r="Q528" s="214">
        <v>0.016</v>
      </c>
      <c r="R528" s="214">
        <f>Q528*H528</f>
        <v>1.1200000000000001</v>
      </c>
      <c r="S528" s="214">
        <v>0</v>
      </c>
      <c r="T528" s="215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16" t="s">
        <v>210</v>
      </c>
      <c r="AT528" s="216" t="s">
        <v>468</v>
      </c>
      <c r="AU528" s="216" t="s">
        <v>83</v>
      </c>
      <c r="AY528" s="18" t="s">
        <v>143</v>
      </c>
      <c r="BE528" s="217">
        <f>IF(N528="základní",J528,0)</f>
        <v>0</v>
      </c>
      <c r="BF528" s="217">
        <f>IF(N528="snížená",J528,0)</f>
        <v>0</v>
      </c>
      <c r="BG528" s="217">
        <f>IF(N528="zákl. přenesená",J528,0)</f>
        <v>0</v>
      </c>
      <c r="BH528" s="217">
        <f>IF(N528="sníž. přenesená",J528,0)</f>
        <v>0</v>
      </c>
      <c r="BI528" s="217">
        <f>IF(N528="nulová",J528,0)</f>
        <v>0</v>
      </c>
      <c r="BJ528" s="18" t="s">
        <v>81</v>
      </c>
      <c r="BK528" s="217">
        <f>ROUND(I528*H528,2)</f>
        <v>0</v>
      </c>
      <c r="BL528" s="18" t="s">
        <v>150</v>
      </c>
      <c r="BM528" s="216" t="s">
        <v>1594</v>
      </c>
    </row>
    <row r="529" s="2" customFormat="1">
      <c r="A529" s="39"/>
      <c r="B529" s="40"/>
      <c r="C529" s="41"/>
      <c r="D529" s="218" t="s">
        <v>152</v>
      </c>
      <c r="E529" s="41"/>
      <c r="F529" s="219" t="s">
        <v>1040</v>
      </c>
      <c r="G529" s="41"/>
      <c r="H529" s="41"/>
      <c r="I529" s="220"/>
      <c r="J529" s="41"/>
      <c r="K529" s="41"/>
      <c r="L529" s="45"/>
      <c r="M529" s="221"/>
      <c r="N529" s="222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152</v>
      </c>
      <c r="AU529" s="18" t="s">
        <v>83</v>
      </c>
    </row>
    <row r="530" s="13" customFormat="1">
      <c r="A530" s="13"/>
      <c r="B530" s="225"/>
      <c r="C530" s="226"/>
      <c r="D530" s="218" t="s">
        <v>156</v>
      </c>
      <c r="E530" s="227" t="s">
        <v>19</v>
      </c>
      <c r="F530" s="228" t="s">
        <v>1435</v>
      </c>
      <c r="G530" s="226"/>
      <c r="H530" s="227" t="s">
        <v>19</v>
      </c>
      <c r="I530" s="229"/>
      <c r="J530" s="226"/>
      <c r="K530" s="226"/>
      <c r="L530" s="230"/>
      <c r="M530" s="231"/>
      <c r="N530" s="232"/>
      <c r="O530" s="232"/>
      <c r="P530" s="232"/>
      <c r="Q530" s="232"/>
      <c r="R530" s="232"/>
      <c r="S530" s="232"/>
      <c r="T530" s="23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4" t="s">
        <v>156</v>
      </c>
      <c r="AU530" s="234" t="s">
        <v>83</v>
      </c>
      <c r="AV530" s="13" t="s">
        <v>81</v>
      </c>
      <c r="AW530" s="13" t="s">
        <v>35</v>
      </c>
      <c r="AX530" s="13" t="s">
        <v>73</v>
      </c>
      <c r="AY530" s="234" t="s">
        <v>143</v>
      </c>
    </row>
    <row r="531" s="13" customFormat="1">
      <c r="A531" s="13"/>
      <c r="B531" s="225"/>
      <c r="C531" s="226"/>
      <c r="D531" s="218" t="s">
        <v>156</v>
      </c>
      <c r="E531" s="227" t="s">
        <v>19</v>
      </c>
      <c r="F531" s="228" t="s">
        <v>1595</v>
      </c>
      <c r="G531" s="226"/>
      <c r="H531" s="227" t="s">
        <v>19</v>
      </c>
      <c r="I531" s="229"/>
      <c r="J531" s="226"/>
      <c r="K531" s="226"/>
      <c r="L531" s="230"/>
      <c r="M531" s="231"/>
      <c r="N531" s="232"/>
      <c r="O531" s="232"/>
      <c r="P531" s="232"/>
      <c r="Q531" s="232"/>
      <c r="R531" s="232"/>
      <c r="S531" s="232"/>
      <c r="T531" s="23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4" t="s">
        <v>156</v>
      </c>
      <c r="AU531" s="234" t="s">
        <v>83</v>
      </c>
      <c r="AV531" s="13" t="s">
        <v>81</v>
      </c>
      <c r="AW531" s="13" t="s">
        <v>35</v>
      </c>
      <c r="AX531" s="13" t="s">
        <v>73</v>
      </c>
      <c r="AY531" s="234" t="s">
        <v>143</v>
      </c>
    </row>
    <row r="532" s="14" customFormat="1">
      <c r="A532" s="14"/>
      <c r="B532" s="235"/>
      <c r="C532" s="236"/>
      <c r="D532" s="218" t="s">
        <v>156</v>
      </c>
      <c r="E532" s="237" t="s">
        <v>19</v>
      </c>
      <c r="F532" s="238" t="s">
        <v>1596</v>
      </c>
      <c r="G532" s="236"/>
      <c r="H532" s="239">
        <v>70</v>
      </c>
      <c r="I532" s="240"/>
      <c r="J532" s="236"/>
      <c r="K532" s="236"/>
      <c r="L532" s="241"/>
      <c r="M532" s="242"/>
      <c r="N532" s="243"/>
      <c r="O532" s="243"/>
      <c r="P532" s="243"/>
      <c r="Q532" s="243"/>
      <c r="R532" s="243"/>
      <c r="S532" s="243"/>
      <c r="T532" s="24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5" t="s">
        <v>156</v>
      </c>
      <c r="AU532" s="245" t="s">
        <v>83</v>
      </c>
      <c r="AV532" s="14" t="s">
        <v>83</v>
      </c>
      <c r="AW532" s="14" t="s">
        <v>35</v>
      </c>
      <c r="AX532" s="14" t="s">
        <v>81</v>
      </c>
      <c r="AY532" s="245" t="s">
        <v>143</v>
      </c>
    </row>
    <row r="533" s="12" customFormat="1" ht="22.8" customHeight="1">
      <c r="A533" s="12"/>
      <c r="B533" s="189"/>
      <c r="C533" s="190"/>
      <c r="D533" s="191" t="s">
        <v>72</v>
      </c>
      <c r="E533" s="203" t="s">
        <v>1141</v>
      </c>
      <c r="F533" s="203" t="s">
        <v>1142</v>
      </c>
      <c r="G533" s="190"/>
      <c r="H533" s="190"/>
      <c r="I533" s="193"/>
      <c r="J533" s="204">
        <f>BK533</f>
        <v>0</v>
      </c>
      <c r="K533" s="190"/>
      <c r="L533" s="195"/>
      <c r="M533" s="196"/>
      <c r="N533" s="197"/>
      <c r="O533" s="197"/>
      <c r="P533" s="198">
        <f>SUM(P534:P539)</f>
        <v>0</v>
      </c>
      <c r="Q533" s="197"/>
      <c r="R533" s="198">
        <f>SUM(R534:R539)</f>
        <v>0</v>
      </c>
      <c r="S533" s="197"/>
      <c r="T533" s="199">
        <f>SUM(T534:T539)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00" t="s">
        <v>81</v>
      </c>
      <c r="AT533" s="201" t="s">
        <v>72</v>
      </c>
      <c r="AU533" s="201" t="s">
        <v>81</v>
      </c>
      <c r="AY533" s="200" t="s">
        <v>143</v>
      </c>
      <c r="BK533" s="202">
        <f>SUM(BK534:BK539)</f>
        <v>0</v>
      </c>
    </row>
    <row r="534" s="2" customFormat="1" ht="21.75" customHeight="1">
      <c r="A534" s="39"/>
      <c r="B534" s="40"/>
      <c r="C534" s="205" t="s">
        <v>603</v>
      </c>
      <c r="D534" s="205" t="s">
        <v>145</v>
      </c>
      <c r="E534" s="206" t="s">
        <v>1144</v>
      </c>
      <c r="F534" s="207" t="s">
        <v>1145</v>
      </c>
      <c r="G534" s="208" t="s">
        <v>471</v>
      </c>
      <c r="H534" s="209">
        <v>1454.2470000000001</v>
      </c>
      <c r="I534" s="210"/>
      <c r="J534" s="211">
        <f>ROUND(I534*H534,2)</f>
        <v>0</v>
      </c>
      <c r="K534" s="207" t="s">
        <v>149</v>
      </c>
      <c r="L534" s="45"/>
      <c r="M534" s="212" t="s">
        <v>19</v>
      </c>
      <c r="N534" s="213" t="s">
        <v>44</v>
      </c>
      <c r="O534" s="85"/>
      <c r="P534" s="214">
        <f>O534*H534</f>
        <v>0</v>
      </c>
      <c r="Q534" s="214">
        <v>0</v>
      </c>
      <c r="R534" s="214">
        <f>Q534*H534</f>
        <v>0</v>
      </c>
      <c r="S534" s="214">
        <v>0</v>
      </c>
      <c r="T534" s="215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16" t="s">
        <v>150</v>
      </c>
      <c r="AT534" s="216" t="s">
        <v>145</v>
      </c>
      <c r="AU534" s="216" t="s">
        <v>83</v>
      </c>
      <c r="AY534" s="18" t="s">
        <v>143</v>
      </c>
      <c r="BE534" s="217">
        <f>IF(N534="základní",J534,0)</f>
        <v>0</v>
      </c>
      <c r="BF534" s="217">
        <f>IF(N534="snížená",J534,0)</f>
        <v>0</v>
      </c>
      <c r="BG534" s="217">
        <f>IF(N534="zákl. přenesená",J534,0)</f>
        <v>0</v>
      </c>
      <c r="BH534" s="217">
        <f>IF(N534="sníž. přenesená",J534,0)</f>
        <v>0</v>
      </c>
      <c r="BI534" s="217">
        <f>IF(N534="nulová",J534,0)</f>
        <v>0</v>
      </c>
      <c r="BJ534" s="18" t="s">
        <v>81</v>
      </c>
      <c r="BK534" s="217">
        <f>ROUND(I534*H534,2)</f>
        <v>0</v>
      </c>
      <c r="BL534" s="18" t="s">
        <v>150</v>
      </c>
      <c r="BM534" s="216" t="s">
        <v>1597</v>
      </c>
    </row>
    <row r="535" s="2" customFormat="1">
      <c r="A535" s="39"/>
      <c r="B535" s="40"/>
      <c r="C535" s="41"/>
      <c r="D535" s="218" t="s">
        <v>152</v>
      </c>
      <c r="E535" s="41"/>
      <c r="F535" s="219" t="s">
        <v>1147</v>
      </c>
      <c r="G535" s="41"/>
      <c r="H535" s="41"/>
      <c r="I535" s="220"/>
      <c r="J535" s="41"/>
      <c r="K535" s="41"/>
      <c r="L535" s="45"/>
      <c r="M535" s="221"/>
      <c r="N535" s="222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152</v>
      </c>
      <c r="AU535" s="18" t="s">
        <v>83</v>
      </c>
    </row>
    <row r="536" s="2" customFormat="1">
      <c r="A536" s="39"/>
      <c r="B536" s="40"/>
      <c r="C536" s="41"/>
      <c r="D536" s="223" t="s">
        <v>154</v>
      </c>
      <c r="E536" s="41"/>
      <c r="F536" s="224" t="s">
        <v>1148</v>
      </c>
      <c r="G536" s="41"/>
      <c r="H536" s="41"/>
      <c r="I536" s="220"/>
      <c r="J536" s="41"/>
      <c r="K536" s="41"/>
      <c r="L536" s="45"/>
      <c r="M536" s="221"/>
      <c r="N536" s="222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154</v>
      </c>
      <c r="AU536" s="18" t="s">
        <v>83</v>
      </c>
    </row>
    <row r="537" s="2" customFormat="1" ht="21.75" customHeight="1">
      <c r="A537" s="39"/>
      <c r="B537" s="40"/>
      <c r="C537" s="205" t="s">
        <v>611</v>
      </c>
      <c r="D537" s="205" t="s">
        <v>145</v>
      </c>
      <c r="E537" s="206" t="s">
        <v>1150</v>
      </c>
      <c r="F537" s="207" t="s">
        <v>1151</v>
      </c>
      <c r="G537" s="208" t="s">
        <v>471</v>
      </c>
      <c r="H537" s="209">
        <v>1454.2470000000001</v>
      </c>
      <c r="I537" s="210"/>
      <c r="J537" s="211">
        <f>ROUND(I537*H537,2)</f>
        <v>0</v>
      </c>
      <c r="K537" s="207" t="s">
        <v>149</v>
      </c>
      <c r="L537" s="45"/>
      <c r="M537" s="212" t="s">
        <v>19</v>
      </c>
      <c r="N537" s="213" t="s">
        <v>44</v>
      </c>
      <c r="O537" s="85"/>
      <c r="P537" s="214">
        <f>O537*H537</f>
        <v>0</v>
      </c>
      <c r="Q537" s="214">
        <v>0</v>
      </c>
      <c r="R537" s="214">
        <f>Q537*H537</f>
        <v>0</v>
      </c>
      <c r="S537" s="214">
        <v>0</v>
      </c>
      <c r="T537" s="215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16" t="s">
        <v>150</v>
      </c>
      <c r="AT537" s="216" t="s">
        <v>145</v>
      </c>
      <c r="AU537" s="216" t="s">
        <v>83</v>
      </c>
      <c r="AY537" s="18" t="s">
        <v>143</v>
      </c>
      <c r="BE537" s="217">
        <f>IF(N537="základní",J537,0)</f>
        <v>0</v>
      </c>
      <c r="BF537" s="217">
        <f>IF(N537="snížená",J537,0)</f>
        <v>0</v>
      </c>
      <c r="BG537" s="217">
        <f>IF(N537="zákl. přenesená",J537,0)</f>
        <v>0</v>
      </c>
      <c r="BH537" s="217">
        <f>IF(N537="sníž. přenesená",J537,0)</f>
        <v>0</v>
      </c>
      <c r="BI537" s="217">
        <f>IF(N537="nulová",J537,0)</f>
        <v>0</v>
      </c>
      <c r="BJ537" s="18" t="s">
        <v>81</v>
      </c>
      <c r="BK537" s="217">
        <f>ROUND(I537*H537,2)</f>
        <v>0</v>
      </c>
      <c r="BL537" s="18" t="s">
        <v>150</v>
      </c>
      <c r="BM537" s="216" t="s">
        <v>1598</v>
      </c>
    </row>
    <row r="538" s="2" customFormat="1">
      <c r="A538" s="39"/>
      <c r="B538" s="40"/>
      <c r="C538" s="41"/>
      <c r="D538" s="218" t="s">
        <v>152</v>
      </c>
      <c r="E538" s="41"/>
      <c r="F538" s="219" t="s">
        <v>1153</v>
      </c>
      <c r="G538" s="41"/>
      <c r="H538" s="41"/>
      <c r="I538" s="220"/>
      <c r="J538" s="41"/>
      <c r="K538" s="41"/>
      <c r="L538" s="45"/>
      <c r="M538" s="221"/>
      <c r="N538" s="222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152</v>
      </c>
      <c r="AU538" s="18" t="s">
        <v>83</v>
      </c>
    </row>
    <row r="539" s="2" customFormat="1">
      <c r="A539" s="39"/>
      <c r="B539" s="40"/>
      <c r="C539" s="41"/>
      <c r="D539" s="223" t="s">
        <v>154</v>
      </c>
      <c r="E539" s="41"/>
      <c r="F539" s="224" t="s">
        <v>1154</v>
      </c>
      <c r="G539" s="41"/>
      <c r="H539" s="41"/>
      <c r="I539" s="220"/>
      <c r="J539" s="41"/>
      <c r="K539" s="41"/>
      <c r="L539" s="45"/>
      <c r="M539" s="221"/>
      <c r="N539" s="222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154</v>
      </c>
      <c r="AU539" s="18" t="s">
        <v>83</v>
      </c>
    </row>
    <row r="540" s="12" customFormat="1" ht="25.92" customHeight="1">
      <c r="A540" s="12"/>
      <c r="B540" s="189"/>
      <c r="C540" s="190"/>
      <c r="D540" s="191" t="s">
        <v>72</v>
      </c>
      <c r="E540" s="192" t="s">
        <v>1170</v>
      </c>
      <c r="F540" s="192" t="s">
        <v>1171</v>
      </c>
      <c r="G540" s="190"/>
      <c r="H540" s="190"/>
      <c r="I540" s="193"/>
      <c r="J540" s="194">
        <f>BK540</f>
        <v>0</v>
      </c>
      <c r="K540" s="190"/>
      <c r="L540" s="195"/>
      <c r="M540" s="196"/>
      <c r="N540" s="197"/>
      <c r="O540" s="197"/>
      <c r="P540" s="198">
        <f>P541+P573+P585+P616+P625</f>
        <v>0</v>
      </c>
      <c r="Q540" s="197"/>
      <c r="R540" s="198">
        <f>R541+R573+R585+R616+R625</f>
        <v>0</v>
      </c>
      <c r="S540" s="197"/>
      <c r="T540" s="199">
        <f>T541+T573+T585+T616+T625</f>
        <v>0</v>
      </c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R540" s="200" t="s">
        <v>191</v>
      </c>
      <c r="AT540" s="201" t="s">
        <v>72</v>
      </c>
      <c r="AU540" s="201" t="s">
        <v>73</v>
      </c>
      <c r="AY540" s="200" t="s">
        <v>143</v>
      </c>
      <c r="BK540" s="202">
        <f>BK541+BK573+BK585+BK616+BK625</f>
        <v>0</v>
      </c>
    </row>
    <row r="541" s="12" customFormat="1" ht="22.8" customHeight="1">
      <c r="A541" s="12"/>
      <c r="B541" s="189"/>
      <c r="C541" s="190"/>
      <c r="D541" s="191" t="s">
        <v>72</v>
      </c>
      <c r="E541" s="203" t="s">
        <v>1172</v>
      </c>
      <c r="F541" s="203" t="s">
        <v>1173</v>
      </c>
      <c r="G541" s="190"/>
      <c r="H541" s="190"/>
      <c r="I541" s="193"/>
      <c r="J541" s="204">
        <f>BK541</f>
        <v>0</v>
      </c>
      <c r="K541" s="190"/>
      <c r="L541" s="195"/>
      <c r="M541" s="196"/>
      <c r="N541" s="197"/>
      <c r="O541" s="197"/>
      <c r="P541" s="198">
        <f>SUM(P542:P572)</f>
        <v>0</v>
      </c>
      <c r="Q541" s="197"/>
      <c r="R541" s="198">
        <f>SUM(R542:R572)</f>
        <v>0</v>
      </c>
      <c r="S541" s="197"/>
      <c r="T541" s="199">
        <f>SUM(T542:T572)</f>
        <v>0</v>
      </c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R541" s="200" t="s">
        <v>191</v>
      </c>
      <c r="AT541" s="201" t="s">
        <v>72</v>
      </c>
      <c r="AU541" s="201" t="s">
        <v>81</v>
      </c>
      <c r="AY541" s="200" t="s">
        <v>143</v>
      </c>
      <c r="BK541" s="202">
        <f>SUM(BK542:BK572)</f>
        <v>0</v>
      </c>
    </row>
    <row r="542" s="2" customFormat="1" ht="16.5" customHeight="1">
      <c r="A542" s="39"/>
      <c r="B542" s="40"/>
      <c r="C542" s="205" t="s">
        <v>618</v>
      </c>
      <c r="D542" s="205" t="s">
        <v>145</v>
      </c>
      <c r="E542" s="206" t="s">
        <v>1175</v>
      </c>
      <c r="F542" s="207" t="s">
        <v>1176</v>
      </c>
      <c r="G542" s="208" t="s">
        <v>1177</v>
      </c>
      <c r="H542" s="209">
        <v>2</v>
      </c>
      <c r="I542" s="210"/>
      <c r="J542" s="211">
        <f>ROUND(I542*H542,2)</f>
        <v>0</v>
      </c>
      <c r="K542" s="207" t="s">
        <v>149</v>
      </c>
      <c r="L542" s="45"/>
      <c r="M542" s="212" t="s">
        <v>19</v>
      </c>
      <c r="N542" s="213" t="s">
        <v>44</v>
      </c>
      <c r="O542" s="85"/>
      <c r="P542" s="214">
        <f>O542*H542</f>
        <v>0</v>
      </c>
      <c r="Q542" s="214">
        <v>0</v>
      </c>
      <c r="R542" s="214">
        <f>Q542*H542</f>
        <v>0</v>
      </c>
      <c r="S542" s="214">
        <v>0</v>
      </c>
      <c r="T542" s="215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16" t="s">
        <v>1178</v>
      </c>
      <c r="AT542" s="216" t="s">
        <v>145</v>
      </c>
      <c r="AU542" s="216" t="s">
        <v>83</v>
      </c>
      <c r="AY542" s="18" t="s">
        <v>143</v>
      </c>
      <c r="BE542" s="217">
        <f>IF(N542="základní",J542,0)</f>
        <v>0</v>
      </c>
      <c r="BF542" s="217">
        <f>IF(N542="snížená",J542,0)</f>
        <v>0</v>
      </c>
      <c r="BG542" s="217">
        <f>IF(N542="zákl. přenesená",J542,0)</f>
        <v>0</v>
      </c>
      <c r="BH542" s="217">
        <f>IF(N542="sníž. přenesená",J542,0)</f>
        <v>0</v>
      </c>
      <c r="BI542" s="217">
        <f>IF(N542="nulová",J542,0)</f>
        <v>0</v>
      </c>
      <c r="BJ542" s="18" t="s">
        <v>81</v>
      </c>
      <c r="BK542" s="217">
        <f>ROUND(I542*H542,2)</f>
        <v>0</v>
      </c>
      <c r="BL542" s="18" t="s">
        <v>1178</v>
      </c>
      <c r="BM542" s="216" t="s">
        <v>1599</v>
      </c>
    </row>
    <row r="543" s="2" customFormat="1">
      <c r="A543" s="39"/>
      <c r="B543" s="40"/>
      <c r="C543" s="41"/>
      <c r="D543" s="218" t="s">
        <v>152</v>
      </c>
      <c r="E543" s="41"/>
      <c r="F543" s="219" t="s">
        <v>1176</v>
      </c>
      <c r="G543" s="41"/>
      <c r="H543" s="41"/>
      <c r="I543" s="220"/>
      <c r="J543" s="41"/>
      <c r="K543" s="41"/>
      <c r="L543" s="45"/>
      <c r="M543" s="221"/>
      <c r="N543" s="222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152</v>
      </c>
      <c r="AU543" s="18" t="s">
        <v>83</v>
      </c>
    </row>
    <row r="544" s="2" customFormat="1">
      <c r="A544" s="39"/>
      <c r="B544" s="40"/>
      <c r="C544" s="41"/>
      <c r="D544" s="223" t="s">
        <v>154</v>
      </c>
      <c r="E544" s="41"/>
      <c r="F544" s="224" t="s">
        <v>1180</v>
      </c>
      <c r="G544" s="41"/>
      <c r="H544" s="41"/>
      <c r="I544" s="220"/>
      <c r="J544" s="41"/>
      <c r="K544" s="41"/>
      <c r="L544" s="45"/>
      <c r="M544" s="221"/>
      <c r="N544" s="222"/>
      <c r="O544" s="85"/>
      <c r="P544" s="85"/>
      <c r="Q544" s="85"/>
      <c r="R544" s="85"/>
      <c r="S544" s="85"/>
      <c r="T544" s="86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154</v>
      </c>
      <c r="AU544" s="18" t="s">
        <v>83</v>
      </c>
    </row>
    <row r="545" s="13" customFormat="1">
      <c r="A545" s="13"/>
      <c r="B545" s="225"/>
      <c r="C545" s="226"/>
      <c r="D545" s="218" t="s">
        <v>156</v>
      </c>
      <c r="E545" s="227" t="s">
        <v>19</v>
      </c>
      <c r="F545" s="228" t="s">
        <v>1181</v>
      </c>
      <c r="G545" s="226"/>
      <c r="H545" s="227" t="s">
        <v>19</v>
      </c>
      <c r="I545" s="229"/>
      <c r="J545" s="226"/>
      <c r="K545" s="226"/>
      <c r="L545" s="230"/>
      <c r="M545" s="231"/>
      <c r="N545" s="232"/>
      <c r="O545" s="232"/>
      <c r="P545" s="232"/>
      <c r="Q545" s="232"/>
      <c r="R545" s="232"/>
      <c r="S545" s="232"/>
      <c r="T545" s="23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4" t="s">
        <v>156</v>
      </c>
      <c r="AU545" s="234" t="s">
        <v>83</v>
      </c>
      <c r="AV545" s="13" t="s">
        <v>81</v>
      </c>
      <c r="AW545" s="13" t="s">
        <v>35</v>
      </c>
      <c r="AX545" s="13" t="s">
        <v>73</v>
      </c>
      <c r="AY545" s="234" t="s">
        <v>143</v>
      </c>
    </row>
    <row r="546" s="14" customFormat="1">
      <c r="A546" s="14"/>
      <c r="B546" s="235"/>
      <c r="C546" s="236"/>
      <c r="D546" s="218" t="s">
        <v>156</v>
      </c>
      <c r="E546" s="237" t="s">
        <v>19</v>
      </c>
      <c r="F546" s="238" t="s">
        <v>83</v>
      </c>
      <c r="G546" s="236"/>
      <c r="H546" s="239">
        <v>2</v>
      </c>
      <c r="I546" s="240"/>
      <c r="J546" s="236"/>
      <c r="K546" s="236"/>
      <c r="L546" s="241"/>
      <c r="M546" s="242"/>
      <c r="N546" s="243"/>
      <c r="O546" s="243"/>
      <c r="P546" s="243"/>
      <c r="Q546" s="243"/>
      <c r="R546" s="243"/>
      <c r="S546" s="243"/>
      <c r="T546" s="24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5" t="s">
        <v>156</v>
      </c>
      <c r="AU546" s="245" t="s">
        <v>83</v>
      </c>
      <c r="AV546" s="14" t="s">
        <v>83</v>
      </c>
      <c r="AW546" s="14" t="s">
        <v>35</v>
      </c>
      <c r="AX546" s="14" t="s">
        <v>81</v>
      </c>
      <c r="AY546" s="245" t="s">
        <v>143</v>
      </c>
    </row>
    <row r="547" s="2" customFormat="1" ht="16.5" customHeight="1">
      <c r="A547" s="39"/>
      <c r="B547" s="40"/>
      <c r="C547" s="205" t="s">
        <v>627</v>
      </c>
      <c r="D547" s="205" t="s">
        <v>145</v>
      </c>
      <c r="E547" s="206" t="s">
        <v>1183</v>
      </c>
      <c r="F547" s="207" t="s">
        <v>1184</v>
      </c>
      <c r="G547" s="208" t="s">
        <v>1185</v>
      </c>
      <c r="H547" s="209">
        <v>1</v>
      </c>
      <c r="I547" s="210"/>
      <c r="J547" s="211">
        <f>ROUND(I547*H547,2)</f>
        <v>0</v>
      </c>
      <c r="K547" s="207" t="s">
        <v>149</v>
      </c>
      <c r="L547" s="45"/>
      <c r="M547" s="212" t="s">
        <v>19</v>
      </c>
      <c r="N547" s="213" t="s">
        <v>44</v>
      </c>
      <c r="O547" s="85"/>
      <c r="P547" s="214">
        <f>O547*H547</f>
        <v>0</v>
      </c>
      <c r="Q547" s="214">
        <v>0</v>
      </c>
      <c r="R547" s="214">
        <f>Q547*H547</f>
        <v>0</v>
      </c>
      <c r="S547" s="214">
        <v>0</v>
      </c>
      <c r="T547" s="215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16" t="s">
        <v>1178</v>
      </c>
      <c r="AT547" s="216" t="s">
        <v>145</v>
      </c>
      <c r="AU547" s="216" t="s">
        <v>83</v>
      </c>
      <c r="AY547" s="18" t="s">
        <v>143</v>
      </c>
      <c r="BE547" s="217">
        <f>IF(N547="základní",J547,0)</f>
        <v>0</v>
      </c>
      <c r="BF547" s="217">
        <f>IF(N547="snížená",J547,0)</f>
        <v>0</v>
      </c>
      <c r="BG547" s="217">
        <f>IF(N547="zákl. přenesená",J547,0)</f>
        <v>0</v>
      </c>
      <c r="BH547" s="217">
        <f>IF(N547="sníž. přenesená",J547,0)</f>
        <v>0</v>
      </c>
      <c r="BI547" s="217">
        <f>IF(N547="nulová",J547,0)</f>
        <v>0</v>
      </c>
      <c r="BJ547" s="18" t="s">
        <v>81</v>
      </c>
      <c r="BK547" s="217">
        <f>ROUND(I547*H547,2)</f>
        <v>0</v>
      </c>
      <c r="BL547" s="18" t="s">
        <v>1178</v>
      </c>
      <c r="BM547" s="216" t="s">
        <v>1600</v>
      </c>
    </row>
    <row r="548" s="2" customFormat="1">
      <c r="A548" s="39"/>
      <c r="B548" s="40"/>
      <c r="C548" s="41"/>
      <c r="D548" s="218" t="s">
        <v>152</v>
      </c>
      <c r="E548" s="41"/>
      <c r="F548" s="219" t="s">
        <v>1184</v>
      </c>
      <c r="G548" s="41"/>
      <c r="H548" s="41"/>
      <c r="I548" s="220"/>
      <c r="J548" s="41"/>
      <c r="K548" s="41"/>
      <c r="L548" s="45"/>
      <c r="M548" s="221"/>
      <c r="N548" s="222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152</v>
      </c>
      <c r="AU548" s="18" t="s">
        <v>83</v>
      </c>
    </row>
    <row r="549" s="2" customFormat="1">
      <c r="A549" s="39"/>
      <c r="B549" s="40"/>
      <c r="C549" s="41"/>
      <c r="D549" s="223" t="s">
        <v>154</v>
      </c>
      <c r="E549" s="41"/>
      <c r="F549" s="224" t="s">
        <v>1187</v>
      </c>
      <c r="G549" s="41"/>
      <c r="H549" s="41"/>
      <c r="I549" s="220"/>
      <c r="J549" s="41"/>
      <c r="K549" s="41"/>
      <c r="L549" s="45"/>
      <c r="M549" s="221"/>
      <c r="N549" s="222"/>
      <c r="O549" s="85"/>
      <c r="P549" s="85"/>
      <c r="Q549" s="85"/>
      <c r="R549" s="85"/>
      <c r="S549" s="85"/>
      <c r="T549" s="86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154</v>
      </c>
      <c r="AU549" s="18" t="s">
        <v>83</v>
      </c>
    </row>
    <row r="550" s="13" customFormat="1">
      <c r="A550" s="13"/>
      <c r="B550" s="225"/>
      <c r="C550" s="226"/>
      <c r="D550" s="218" t="s">
        <v>156</v>
      </c>
      <c r="E550" s="227" t="s">
        <v>19</v>
      </c>
      <c r="F550" s="228" t="s">
        <v>1188</v>
      </c>
      <c r="G550" s="226"/>
      <c r="H550" s="227" t="s">
        <v>19</v>
      </c>
      <c r="I550" s="229"/>
      <c r="J550" s="226"/>
      <c r="K550" s="226"/>
      <c r="L550" s="230"/>
      <c r="M550" s="231"/>
      <c r="N550" s="232"/>
      <c r="O550" s="232"/>
      <c r="P550" s="232"/>
      <c r="Q550" s="232"/>
      <c r="R550" s="232"/>
      <c r="S550" s="232"/>
      <c r="T550" s="23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4" t="s">
        <v>156</v>
      </c>
      <c r="AU550" s="234" t="s">
        <v>83</v>
      </c>
      <c r="AV550" s="13" t="s">
        <v>81</v>
      </c>
      <c r="AW550" s="13" t="s">
        <v>35</v>
      </c>
      <c r="AX550" s="13" t="s">
        <v>73</v>
      </c>
      <c r="AY550" s="234" t="s">
        <v>143</v>
      </c>
    </row>
    <row r="551" s="14" customFormat="1">
      <c r="A551" s="14"/>
      <c r="B551" s="235"/>
      <c r="C551" s="236"/>
      <c r="D551" s="218" t="s">
        <v>156</v>
      </c>
      <c r="E551" s="237" t="s">
        <v>19</v>
      </c>
      <c r="F551" s="238" t="s">
        <v>81</v>
      </c>
      <c r="G551" s="236"/>
      <c r="H551" s="239">
        <v>1</v>
      </c>
      <c r="I551" s="240"/>
      <c r="J551" s="236"/>
      <c r="K551" s="236"/>
      <c r="L551" s="241"/>
      <c r="M551" s="242"/>
      <c r="N551" s="243"/>
      <c r="O551" s="243"/>
      <c r="P551" s="243"/>
      <c r="Q551" s="243"/>
      <c r="R551" s="243"/>
      <c r="S551" s="243"/>
      <c r="T551" s="24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5" t="s">
        <v>156</v>
      </c>
      <c r="AU551" s="245" t="s">
        <v>83</v>
      </c>
      <c r="AV551" s="14" t="s">
        <v>83</v>
      </c>
      <c r="AW551" s="14" t="s">
        <v>35</v>
      </c>
      <c r="AX551" s="14" t="s">
        <v>81</v>
      </c>
      <c r="AY551" s="245" t="s">
        <v>143</v>
      </c>
    </row>
    <row r="552" s="2" customFormat="1" ht="16.5" customHeight="1">
      <c r="A552" s="39"/>
      <c r="B552" s="40"/>
      <c r="C552" s="205" t="s">
        <v>636</v>
      </c>
      <c r="D552" s="205" t="s">
        <v>145</v>
      </c>
      <c r="E552" s="206" t="s">
        <v>1190</v>
      </c>
      <c r="F552" s="207" t="s">
        <v>1191</v>
      </c>
      <c r="G552" s="208" t="s">
        <v>1185</v>
      </c>
      <c r="H552" s="209">
        <v>1</v>
      </c>
      <c r="I552" s="210"/>
      <c r="J552" s="211">
        <f>ROUND(I552*H552,2)</f>
        <v>0</v>
      </c>
      <c r="K552" s="207" t="s">
        <v>149</v>
      </c>
      <c r="L552" s="45"/>
      <c r="M552" s="212" t="s">
        <v>19</v>
      </c>
      <c r="N552" s="213" t="s">
        <v>44</v>
      </c>
      <c r="O552" s="85"/>
      <c r="P552" s="214">
        <f>O552*H552</f>
        <v>0</v>
      </c>
      <c r="Q552" s="214">
        <v>0</v>
      </c>
      <c r="R552" s="214">
        <f>Q552*H552</f>
        <v>0</v>
      </c>
      <c r="S552" s="214">
        <v>0</v>
      </c>
      <c r="T552" s="215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16" t="s">
        <v>1178</v>
      </c>
      <c r="AT552" s="216" t="s">
        <v>145</v>
      </c>
      <c r="AU552" s="216" t="s">
        <v>83</v>
      </c>
      <c r="AY552" s="18" t="s">
        <v>143</v>
      </c>
      <c r="BE552" s="217">
        <f>IF(N552="základní",J552,0)</f>
        <v>0</v>
      </c>
      <c r="BF552" s="217">
        <f>IF(N552="snížená",J552,0)</f>
        <v>0</v>
      </c>
      <c r="BG552" s="217">
        <f>IF(N552="zákl. přenesená",J552,0)</f>
        <v>0</v>
      </c>
      <c r="BH552" s="217">
        <f>IF(N552="sníž. přenesená",J552,0)</f>
        <v>0</v>
      </c>
      <c r="BI552" s="217">
        <f>IF(N552="nulová",J552,0)</f>
        <v>0</v>
      </c>
      <c r="BJ552" s="18" t="s">
        <v>81</v>
      </c>
      <c r="BK552" s="217">
        <f>ROUND(I552*H552,2)</f>
        <v>0</v>
      </c>
      <c r="BL552" s="18" t="s">
        <v>1178</v>
      </c>
      <c r="BM552" s="216" t="s">
        <v>1601</v>
      </c>
    </row>
    <row r="553" s="2" customFormat="1">
      <c r="A553" s="39"/>
      <c r="B553" s="40"/>
      <c r="C553" s="41"/>
      <c r="D553" s="218" t="s">
        <v>152</v>
      </c>
      <c r="E553" s="41"/>
      <c r="F553" s="219" t="s">
        <v>1191</v>
      </c>
      <c r="G553" s="41"/>
      <c r="H553" s="41"/>
      <c r="I553" s="220"/>
      <c r="J553" s="41"/>
      <c r="K553" s="41"/>
      <c r="L553" s="45"/>
      <c r="M553" s="221"/>
      <c r="N553" s="222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152</v>
      </c>
      <c r="AU553" s="18" t="s">
        <v>83</v>
      </c>
    </row>
    <row r="554" s="2" customFormat="1">
      <c r="A554" s="39"/>
      <c r="B554" s="40"/>
      <c r="C554" s="41"/>
      <c r="D554" s="223" t="s">
        <v>154</v>
      </c>
      <c r="E554" s="41"/>
      <c r="F554" s="224" t="s">
        <v>1193</v>
      </c>
      <c r="G554" s="41"/>
      <c r="H554" s="41"/>
      <c r="I554" s="220"/>
      <c r="J554" s="41"/>
      <c r="K554" s="41"/>
      <c r="L554" s="45"/>
      <c r="M554" s="221"/>
      <c r="N554" s="222"/>
      <c r="O554" s="85"/>
      <c r="P554" s="85"/>
      <c r="Q554" s="85"/>
      <c r="R554" s="85"/>
      <c r="S554" s="85"/>
      <c r="T554" s="86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154</v>
      </c>
      <c r="AU554" s="18" t="s">
        <v>83</v>
      </c>
    </row>
    <row r="555" s="13" customFormat="1">
      <c r="A555" s="13"/>
      <c r="B555" s="225"/>
      <c r="C555" s="226"/>
      <c r="D555" s="218" t="s">
        <v>156</v>
      </c>
      <c r="E555" s="227" t="s">
        <v>19</v>
      </c>
      <c r="F555" s="228" t="s">
        <v>1194</v>
      </c>
      <c r="G555" s="226"/>
      <c r="H555" s="227" t="s">
        <v>19</v>
      </c>
      <c r="I555" s="229"/>
      <c r="J555" s="226"/>
      <c r="K555" s="226"/>
      <c r="L555" s="230"/>
      <c r="M555" s="231"/>
      <c r="N555" s="232"/>
      <c r="O555" s="232"/>
      <c r="P555" s="232"/>
      <c r="Q555" s="232"/>
      <c r="R555" s="232"/>
      <c r="S555" s="232"/>
      <c r="T555" s="23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4" t="s">
        <v>156</v>
      </c>
      <c r="AU555" s="234" t="s">
        <v>83</v>
      </c>
      <c r="AV555" s="13" t="s">
        <v>81</v>
      </c>
      <c r="AW555" s="13" t="s">
        <v>35</v>
      </c>
      <c r="AX555" s="13" t="s">
        <v>73</v>
      </c>
      <c r="AY555" s="234" t="s">
        <v>143</v>
      </c>
    </row>
    <row r="556" s="14" customFormat="1">
      <c r="A556" s="14"/>
      <c r="B556" s="235"/>
      <c r="C556" s="236"/>
      <c r="D556" s="218" t="s">
        <v>156</v>
      </c>
      <c r="E556" s="237" t="s">
        <v>19</v>
      </c>
      <c r="F556" s="238" t="s">
        <v>81</v>
      </c>
      <c r="G556" s="236"/>
      <c r="H556" s="239">
        <v>1</v>
      </c>
      <c r="I556" s="240"/>
      <c r="J556" s="236"/>
      <c r="K556" s="236"/>
      <c r="L556" s="241"/>
      <c r="M556" s="242"/>
      <c r="N556" s="243"/>
      <c r="O556" s="243"/>
      <c r="P556" s="243"/>
      <c r="Q556" s="243"/>
      <c r="R556" s="243"/>
      <c r="S556" s="243"/>
      <c r="T556" s="24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5" t="s">
        <v>156</v>
      </c>
      <c r="AU556" s="245" t="s">
        <v>83</v>
      </c>
      <c r="AV556" s="14" t="s">
        <v>83</v>
      </c>
      <c r="AW556" s="14" t="s">
        <v>35</v>
      </c>
      <c r="AX556" s="14" t="s">
        <v>81</v>
      </c>
      <c r="AY556" s="245" t="s">
        <v>143</v>
      </c>
    </row>
    <row r="557" s="2" customFormat="1" ht="16.5" customHeight="1">
      <c r="A557" s="39"/>
      <c r="B557" s="40"/>
      <c r="C557" s="205" t="s">
        <v>642</v>
      </c>
      <c r="D557" s="205" t="s">
        <v>145</v>
      </c>
      <c r="E557" s="206" t="s">
        <v>1196</v>
      </c>
      <c r="F557" s="207" t="s">
        <v>1197</v>
      </c>
      <c r="G557" s="208" t="s">
        <v>1185</v>
      </c>
      <c r="H557" s="209">
        <v>1</v>
      </c>
      <c r="I557" s="210"/>
      <c r="J557" s="211">
        <f>ROUND(I557*H557,2)</f>
        <v>0</v>
      </c>
      <c r="K557" s="207" t="s">
        <v>149</v>
      </c>
      <c r="L557" s="45"/>
      <c r="M557" s="212" t="s">
        <v>19</v>
      </c>
      <c r="N557" s="213" t="s">
        <v>44</v>
      </c>
      <c r="O557" s="85"/>
      <c r="P557" s="214">
        <f>O557*H557</f>
        <v>0</v>
      </c>
      <c r="Q557" s="214">
        <v>0</v>
      </c>
      <c r="R557" s="214">
        <f>Q557*H557</f>
        <v>0</v>
      </c>
      <c r="S557" s="214">
        <v>0</v>
      </c>
      <c r="T557" s="215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16" t="s">
        <v>1178</v>
      </c>
      <c r="AT557" s="216" t="s">
        <v>145</v>
      </c>
      <c r="AU557" s="216" t="s">
        <v>83</v>
      </c>
      <c r="AY557" s="18" t="s">
        <v>143</v>
      </c>
      <c r="BE557" s="217">
        <f>IF(N557="základní",J557,0)</f>
        <v>0</v>
      </c>
      <c r="BF557" s="217">
        <f>IF(N557="snížená",J557,0)</f>
        <v>0</v>
      </c>
      <c r="BG557" s="217">
        <f>IF(N557="zákl. přenesená",J557,0)</f>
        <v>0</v>
      </c>
      <c r="BH557" s="217">
        <f>IF(N557="sníž. přenesená",J557,0)</f>
        <v>0</v>
      </c>
      <c r="BI557" s="217">
        <f>IF(N557="nulová",J557,0)</f>
        <v>0</v>
      </c>
      <c r="BJ557" s="18" t="s">
        <v>81</v>
      </c>
      <c r="BK557" s="217">
        <f>ROUND(I557*H557,2)</f>
        <v>0</v>
      </c>
      <c r="BL557" s="18" t="s">
        <v>1178</v>
      </c>
      <c r="BM557" s="216" t="s">
        <v>1602</v>
      </c>
    </row>
    <row r="558" s="2" customFormat="1">
      <c r="A558" s="39"/>
      <c r="B558" s="40"/>
      <c r="C558" s="41"/>
      <c r="D558" s="218" t="s">
        <v>152</v>
      </c>
      <c r="E558" s="41"/>
      <c r="F558" s="219" t="s">
        <v>1197</v>
      </c>
      <c r="G558" s="41"/>
      <c r="H558" s="41"/>
      <c r="I558" s="220"/>
      <c r="J558" s="41"/>
      <c r="K558" s="41"/>
      <c r="L558" s="45"/>
      <c r="M558" s="221"/>
      <c r="N558" s="222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152</v>
      </c>
      <c r="AU558" s="18" t="s">
        <v>83</v>
      </c>
    </row>
    <row r="559" s="2" customFormat="1">
      <c r="A559" s="39"/>
      <c r="B559" s="40"/>
      <c r="C559" s="41"/>
      <c r="D559" s="223" t="s">
        <v>154</v>
      </c>
      <c r="E559" s="41"/>
      <c r="F559" s="224" t="s">
        <v>1199</v>
      </c>
      <c r="G559" s="41"/>
      <c r="H559" s="41"/>
      <c r="I559" s="220"/>
      <c r="J559" s="41"/>
      <c r="K559" s="41"/>
      <c r="L559" s="45"/>
      <c r="M559" s="221"/>
      <c r="N559" s="222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154</v>
      </c>
      <c r="AU559" s="18" t="s">
        <v>83</v>
      </c>
    </row>
    <row r="560" s="13" customFormat="1">
      <c r="A560" s="13"/>
      <c r="B560" s="225"/>
      <c r="C560" s="226"/>
      <c r="D560" s="218" t="s">
        <v>156</v>
      </c>
      <c r="E560" s="227" t="s">
        <v>19</v>
      </c>
      <c r="F560" s="228" t="s">
        <v>1200</v>
      </c>
      <c r="G560" s="226"/>
      <c r="H560" s="227" t="s">
        <v>19</v>
      </c>
      <c r="I560" s="229"/>
      <c r="J560" s="226"/>
      <c r="K560" s="226"/>
      <c r="L560" s="230"/>
      <c r="M560" s="231"/>
      <c r="N560" s="232"/>
      <c r="O560" s="232"/>
      <c r="P560" s="232"/>
      <c r="Q560" s="232"/>
      <c r="R560" s="232"/>
      <c r="S560" s="232"/>
      <c r="T560" s="23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4" t="s">
        <v>156</v>
      </c>
      <c r="AU560" s="234" t="s">
        <v>83</v>
      </c>
      <c r="AV560" s="13" t="s">
        <v>81</v>
      </c>
      <c r="AW560" s="13" t="s">
        <v>35</v>
      </c>
      <c r="AX560" s="13" t="s">
        <v>73</v>
      </c>
      <c r="AY560" s="234" t="s">
        <v>143</v>
      </c>
    </row>
    <row r="561" s="14" customFormat="1">
      <c r="A561" s="14"/>
      <c r="B561" s="235"/>
      <c r="C561" s="236"/>
      <c r="D561" s="218" t="s">
        <v>156</v>
      </c>
      <c r="E561" s="237" t="s">
        <v>19</v>
      </c>
      <c r="F561" s="238" t="s">
        <v>81</v>
      </c>
      <c r="G561" s="236"/>
      <c r="H561" s="239">
        <v>1</v>
      </c>
      <c r="I561" s="240"/>
      <c r="J561" s="236"/>
      <c r="K561" s="236"/>
      <c r="L561" s="241"/>
      <c r="M561" s="242"/>
      <c r="N561" s="243"/>
      <c r="O561" s="243"/>
      <c r="P561" s="243"/>
      <c r="Q561" s="243"/>
      <c r="R561" s="243"/>
      <c r="S561" s="243"/>
      <c r="T561" s="24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5" t="s">
        <v>156</v>
      </c>
      <c r="AU561" s="245" t="s">
        <v>83</v>
      </c>
      <c r="AV561" s="14" t="s">
        <v>83</v>
      </c>
      <c r="AW561" s="14" t="s">
        <v>35</v>
      </c>
      <c r="AX561" s="14" t="s">
        <v>81</v>
      </c>
      <c r="AY561" s="245" t="s">
        <v>143</v>
      </c>
    </row>
    <row r="562" s="2" customFormat="1" ht="16.5" customHeight="1">
      <c r="A562" s="39"/>
      <c r="B562" s="40"/>
      <c r="C562" s="205" t="s">
        <v>649</v>
      </c>
      <c r="D562" s="205" t="s">
        <v>145</v>
      </c>
      <c r="E562" s="206" t="s">
        <v>1202</v>
      </c>
      <c r="F562" s="207" t="s">
        <v>1203</v>
      </c>
      <c r="G562" s="208" t="s">
        <v>1185</v>
      </c>
      <c r="H562" s="209">
        <v>1</v>
      </c>
      <c r="I562" s="210"/>
      <c r="J562" s="211">
        <f>ROUND(I562*H562,2)</f>
        <v>0</v>
      </c>
      <c r="K562" s="207" t="s">
        <v>149</v>
      </c>
      <c r="L562" s="45"/>
      <c r="M562" s="212" t="s">
        <v>19</v>
      </c>
      <c r="N562" s="213" t="s">
        <v>44</v>
      </c>
      <c r="O562" s="85"/>
      <c r="P562" s="214">
        <f>O562*H562</f>
        <v>0</v>
      </c>
      <c r="Q562" s="214">
        <v>0</v>
      </c>
      <c r="R562" s="214">
        <f>Q562*H562</f>
        <v>0</v>
      </c>
      <c r="S562" s="214">
        <v>0</v>
      </c>
      <c r="T562" s="215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16" t="s">
        <v>1178</v>
      </c>
      <c r="AT562" s="216" t="s">
        <v>145</v>
      </c>
      <c r="AU562" s="216" t="s">
        <v>83</v>
      </c>
      <c r="AY562" s="18" t="s">
        <v>143</v>
      </c>
      <c r="BE562" s="217">
        <f>IF(N562="základní",J562,0)</f>
        <v>0</v>
      </c>
      <c r="BF562" s="217">
        <f>IF(N562="snížená",J562,0)</f>
        <v>0</v>
      </c>
      <c r="BG562" s="217">
        <f>IF(N562="zákl. přenesená",J562,0)</f>
        <v>0</v>
      </c>
      <c r="BH562" s="217">
        <f>IF(N562="sníž. přenesená",J562,0)</f>
        <v>0</v>
      </c>
      <c r="BI562" s="217">
        <f>IF(N562="nulová",J562,0)</f>
        <v>0</v>
      </c>
      <c r="BJ562" s="18" t="s">
        <v>81</v>
      </c>
      <c r="BK562" s="217">
        <f>ROUND(I562*H562,2)</f>
        <v>0</v>
      </c>
      <c r="BL562" s="18" t="s">
        <v>1178</v>
      </c>
      <c r="BM562" s="216" t="s">
        <v>1603</v>
      </c>
    </row>
    <row r="563" s="2" customFormat="1">
      <c r="A563" s="39"/>
      <c r="B563" s="40"/>
      <c r="C563" s="41"/>
      <c r="D563" s="218" t="s">
        <v>152</v>
      </c>
      <c r="E563" s="41"/>
      <c r="F563" s="219" t="s">
        <v>1203</v>
      </c>
      <c r="G563" s="41"/>
      <c r="H563" s="41"/>
      <c r="I563" s="220"/>
      <c r="J563" s="41"/>
      <c r="K563" s="41"/>
      <c r="L563" s="45"/>
      <c r="M563" s="221"/>
      <c r="N563" s="222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152</v>
      </c>
      <c r="AU563" s="18" t="s">
        <v>83</v>
      </c>
    </row>
    <row r="564" s="2" customFormat="1">
      <c r="A564" s="39"/>
      <c r="B564" s="40"/>
      <c r="C564" s="41"/>
      <c r="D564" s="223" t="s">
        <v>154</v>
      </c>
      <c r="E564" s="41"/>
      <c r="F564" s="224" t="s">
        <v>1205</v>
      </c>
      <c r="G564" s="41"/>
      <c r="H564" s="41"/>
      <c r="I564" s="220"/>
      <c r="J564" s="41"/>
      <c r="K564" s="41"/>
      <c r="L564" s="45"/>
      <c r="M564" s="221"/>
      <c r="N564" s="222"/>
      <c r="O564" s="85"/>
      <c r="P564" s="85"/>
      <c r="Q564" s="85"/>
      <c r="R564" s="85"/>
      <c r="S564" s="85"/>
      <c r="T564" s="86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154</v>
      </c>
      <c r="AU564" s="18" t="s">
        <v>83</v>
      </c>
    </row>
    <row r="565" s="13" customFormat="1">
      <c r="A565" s="13"/>
      <c r="B565" s="225"/>
      <c r="C565" s="226"/>
      <c r="D565" s="218" t="s">
        <v>156</v>
      </c>
      <c r="E565" s="227" t="s">
        <v>19</v>
      </c>
      <c r="F565" s="228" t="s">
        <v>1206</v>
      </c>
      <c r="G565" s="226"/>
      <c r="H565" s="227" t="s">
        <v>19</v>
      </c>
      <c r="I565" s="229"/>
      <c r="J565" s="226"/>
      <c r="K565" s="226"/>
      <c r="L565" s="230"/>
      <c r="M565" s="231"/>
      <c r="N565" s="232"/>
      <c r="O565" s="232"/>
      <c r="P565" s="232"/>
      <c r="Q565" s="232"/>
      <c r="R565" s="232"/>
      <c r="S565" s="232"/>
      <c r="T565" s="23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4" t="s">
        <v>156</v>
      </c>
      <c r="AU565" s="234" t="s">
        <v>83</v>
      </c>
      <c r="AV565" s="13" t="s">
        <v>81</v>
      </c>
      <c r="AW565" s="13" t="s">
        <v>35</v>
      </c>
      <c r="AX565" s="13" t="s">
        <v>73</v>
      </c>
      <c r="AY565" s="234" t="s">
        <v>143</v>
      </c>
    </row>
    <row r="566" s="14" customFormat="1">
      <c r="A566" s="14"/>
      <c r="B566" s="235"/>
      <c r="C566" s="236"/>
      <c r="D566" s="218" t="s">
        <v>156</v>
      </c>
      <c r="E566" s="237" t="s">
        <v>19</v>
      </c>
      <c r="F566" s="238" t="s">
        <v>81</v>
      </c>
      <c r="G566" s="236"/>
      <c r="H566" s="239">
        <v>1</v>
      </c>
      <c r="I566" s="240"/>
      <c r="J566" s="236"/>
      <c r="K566" s="236"/>
      <c r="L566" s="241"/>
      <c r="M566" s="242"/>
      <c r="N566" s="243"/>
      <c r="O566" s="243"/>
      <c r="P566" s="243"/>
      <c r="Q566" s="243"/>
      <c r="R566" s="243"/>
      <c r="S566" s="243"/>
      <c r="T566" s="24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5" t="s">
        <v>156</v>
      </c>
      <c r="AU566" s="245" t="s">
        <v>83</v>
      </c>
      <c r="AV566" s="14" t="s">
        <v>83</v>
      </c>
      <c r="AW566" s="14" t="s">
        <v>35</v>
      </c>
      <c r="AX566" s="14" t="s">
        <v>81</v>
      </c>
      <c r="AY566" s="245" t="s">
        <v>143</v>
      </c>
    </row>
    <row r="567" s="2" customFormat="1" ht="16.5" customHeight="1">
      <c r="A567" s="39"/>
      <c r="B567" s="40"/>
      <c r="C567" s="205" t="s">
        <v>664</v>
      </c>
      <c r="D567" s="205" t="s">
        <v>145</v>
      </c>
      <c r="E567" s="206" t="s">
        <v>1208</v>
      </c>
      <c r="F567" s="207" t="s">
        <v>1209</v>
      </c>
      <c r="G567" s="208" t="s">
        <v>1185</v>
      </c>
      <c r="H567" s="209">
        <v>1</v>
      </c>
      <c r="I567" s="210"/>
      <c r="J567" s="211">
        <f>ROUND(I567*H567,2)</f>
        <v>0</v>
      </c>
      <c r="K567" s="207" t="s">
        <v>149</v>
      </c>
      <c r="L567" s="45"/>
      <c r="M567" s="212" t="s">
        <v>19</v>
      </c>
      <c r="N567" s="213" t="s">
        <v>44</v>
      </c>
      <c r="O567" s="85"/>
      <c r="P567" s="214">
        <f>O567*H567</f>
        <v>0</v>
      </c>
      <c r="Q567" s="214">
        <v>0</v>
      </c>
      <c r="R567" s="214">
        <f>Q567*H567</f>
        <v>0</v>
      </c>
      <c r="S567" s="214">
        <v>0</v>
      </c>
      <c r="T567" s="215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16" t="s">
        <v>1178</v>
      </c>
      <c r="AT567" s="216" t="s">
        <v>145</v>
      </c>
      <c r="AU567" s="216" t="s">
        <v>83</v>
      </c>
      <c r="AY567" s="18" t="s">
        <v>143</v>
      </c>
      <c r="BE567" s="217">
        <f>IF(N567="základní",J567,0)</f>
        <v>0</v>
      </c>
      <c r="BF567" s="217">
        <f>IF(N567="snížená",J567,0)</f>
        <v>0</v>
      </c>
      <c r="BG567" s="217">
        <f>IF(N567="zákl. přenesená",J567,0)</f>
        <v>0</v>
      </c>
      <c r="BH567" s="217">
        <f>IF(N567="sníž. přenesená",J567,0)</f>
        <v>0</v>
      </c>
      <c r="BI567" s="217">
        <f>IF(N567="nulová",J567,0)</f>
        <v>0</v>
      </c>
      <c r="BJ567" s="18" t="s">
        <v>81</v>
      </c>
      <c r="BK567" s="217">
        <f>ROUND(I567*H567,2)</f>
        <v>0</v>
      </c>
      <c r="BL567" s="18" t="s">
        <v>1178</v>
      </c>
      <c r="BM567" s="216" t="s">
        <v>1604</v>
      </c>
    </row>
    <row r="568" s="2" customFormat="1">
      <c r="A568" s="39"/>
      <c r="B568" s="40"/>
      <c r="C568" s="41"/>
      <c r="D568" s="218" t="s">
        <v>152</v>
      </c>
      <c r="E568" s="41"/>
      <c r="F568" s="219" t="s">
        <v>1209</v>
      </c>
      <c r="G568" s="41"/>
      <c r="H568" s="41"/>
      <c r="I568" s="220"/>
      <c r="J568" s="41"/>
      <c r="K568" s="41"/>
      <c r="L568" s="45"/>
      <c r="M568" s="221"/>
      <c r="N568" s="222"/>
      <c r="O568" s="85"/>
      <c r="P568" s="85"/>
      <c r="Q568" s="85"/>
      <c r="R568" s="85"/>
      <c r="S568" s="85"/>
      <c r="T568" s="86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152</v>
      </c>
      <c r="AU568" s="18" t="s">
        <v>83</v>
      </c>
    </row>
    <row r="569" s="2" customFormat="1">
      <c r="A569" s="39"/>
      <c r="B569" s="40"/>
      <c r="C569" s="41"/>
      <c r="D569" s="223" t="s">
        <v>154</v>
      </c>
      <c r="E569" s="41"/>
      <c r="F569" s="224" t="s">
        <v>1211</v>
      </c>
      <c r="G569" s="41"/>
      <c r="H569" s="41"/>
      <c r="I569" s="220"/>
      <c r="J569" s="41"/>
      <c r="K569" s="41"/>
      <c r="L569" s="45"/>
      <c r="M569" s="221"/>
      <c r="N569" s="222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154</v>
      </c>
      <c r="AU569" s="18" t="s">
        <v>83</v>
      </c>
    </row>
    <row r="570" s="13" customFormat="1">
      <c r="A570" s="13"/>
      <c r="B570" s="225"/>
      <c r="C570" s="226"/>
      <c r="D570" s="218" t="s">
        <v>156</v>
      </c>
      <c r="E570" s="227" t="s">
        <v>19</v>
      </c>
      <c r="F570" s="228" t="s">
        <v>1212</v>
      </c>
      <c r="G570" s="226"/>
      <c r="H570" s="227" t="s">
        <v>19</v>
      </c>
      <c r="I570" s="229"/>
      <c r="J570" s="226"/>
      <c r="K570" s="226"/>
      <c r="L570" s="230"/>
      <c r="M570" s="231"/>
      <c r="N570" s="232"/>
      <c r="O570" s="232"/>
      <c r="P570" s="232"/>
      <c r="Q570" s="232"/>
      <c r="R570" s="232"/>
      <c r="S570" s="232"/>
      <c r="T570" s="23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4" t="s">
        <v>156</v>
      </c>
      <c r="AU570" s="234" t="s">
        <v>83</v>
      </c>
      <c r="AV570" s="13" t="s">
        <v>81</v>
      </c>
      <c r="AW570" s="13" t="s">
        <v>35</v>
      </c>
      <c r="AX570" s="13" t="s">
        <v>73</v>
      </c>
      <c r="AY570" s="234" t="s">
        <v>143</v>
      </c>
    </row>
    <row r="571" s="13" customFormat="1">
      <c r="A571" s="13"/>
      <c r="B571" s="225"/>
      <c r="C571" s="226"/>
      <c r="D571" s="218" t="s">
        <v>156</v>
      </c>
      <c r="E571" s="227" t="s">
        <v>19</v>
      </c>
      <c r="F571" s="228" t="s">
        <v>1209</v>
      </c>
      <c r="G571" s="226"/>
      <c r="H571" s="227" t="s">
        <v>19</v>
      </c>
      <c r="I571" s="229"/>
      <c r="J571" s="226"/>
      <c r="K571" s="226"/>
      <c r="L571" s="230"/>
      <c r="M571" s="231"/>
      <c r="N571" s="232"/>
      <c r="O571" s="232"/>
      <c r="P571" s="232"/>
      <c r="Q571" s="232"/>
      <c r="R571" s="232"/>
      <c r="S571" s="232"/>
      <c r="T571" s="23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4" t="s">
        <v>156</v>
      </c>
      <c r="AU571" s="234" t="s">
        <v>83</v>
      </c>
      <c r="AV571" s="13" t="s">
        <v>81</v>
      </c>
      <c r="AW571" s="13" t="s">
        <v>35</v>
      </c>
      <c r="AX571" s="13" t="s">
        <v>73</v>
      </c>
      <c r="AY571" s="234" t="s">
        <v>143</v>
      </c>
    </row>
    <row r="572" s="14" customFormat="1">
      <c r="A572" s="14"/>
      <c r="B572" s="235"/>
      <c r="C572" s="236"/>
      <c r="D572" s="218" t="s">
        <v>156</v>
      </c>
      <c r="E572" s="237" t="s">
        <v>19</v>
      </c>
      <c r="F572" s="238" t="s">
        <v>81</v>
      </c>
      <c r="G572" s="236"/>
      <c r="H572" s="239">
        <v>1</v>
      </c>
      <c r="I572" s="240"/>
      <c r="J572" s="236"/>
      <c r="K572" s="236"/>
      <c r="L572" s="241"/>
      <c r="M572" s="242"/>
      <c r="N572" s="243"/>
      <c r="O572" s="243"/>
      <c r="P572" s="243"/>
      <c r="Q572" s="243"/>
      <c r="R572" s="243"/>
      <c r="S572" s="243"/>
      <c r="T572" s="24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5" t="s">
        <v>156</v>
      </c>
      <c r="AU572" s="245" t="s">
        <v>83</v>
      </c>
      <c r="AV572" s="14" t="s">
        <v>83</v>
      </c>
      <c r="AW572" s="14" t="s">
        <v>35</v>
      </c>
      <c r="AX572" s="14" t="s">
        <v>81</v>
      </c>
      <c r="AY572" s="245" t="s">
        <v>143</v>
      </c>
    </row>
    <row r="573" s="12" customFormat="1" ht="22.8" customHeight="1">
      <c r="A573" s="12"/>
      <c r="B573" s="189"/>
      <c r="C573" s="190"/>
      <c r="D573" s="191" t="s">
        <v>72</v>
      </c>
      <c r="E573" s="203" t="s">
        <v>1213</v>
      </c>
      <c r="F573" s="203" t="s">
        <v>1214</v>
      </c>
      <c r="G573" s="190"/>
      <c r="H573" s="190"/>
      <c r="I573" s="193"/>
      <c r="J573" s="204">
        <f>BK573</f>
        <v>0</v>
      </c>
      <c r="K573" s="190"/>
      <c r="L573" s="195"/>
      <c r="M573" s="196"/>
      <c r="N573" s="197"/>
      <c r="O573" s="197"/>
      <c r="P573" s="198">
        <f>SUM(P574:P584)</f>
        <v>0</v>
      </c>
      <c r="Q573" s="197"/>
      <c r="R573" s="198">
        <f>SUM(R574:R584)</f>
        <v>0</v>
      </c>
      <c r="S573" s="197"/>
      <c r="T573" s="199">
        <f>SUM(T574:T584)</f>
        <v>0</v>
      </c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R573" s="200" t="s">
        <v>191</v>
      </c>
      <c r="AT573" s="201" t="s">
        <v>72</v>
      </c>
      <c r="AU573" s="201" t="s">
        <v>81</v>
      </c>
      <c r="AY573" s="200" t="s">
        <v>143</v>
      </c>
      <c r="BK573" s="202">
        <f>SUM(BK574:BK584)</f>
        <v>0</v>
      </c>
    </row>
    <row r="574" s="2" customFormat="1" ht="16.5" customHeight="1">
      <c r="A574" s="39"/>
      <c r="B574" s="40"/>
      <c r="C574" s="205" t="s">
        <v>682</v>
      </c>
      <c r="D574" s="205" t="s">
        <v>145</v>
      </c>
      <c r="E574" s="206" t="s">
        <v>1216</v>
      </c>
      <c r="F574" s="207" t="s">
        <v>1214</v>
      </c>
      <c r="G574" s="208" t="s">
        <v>1185</v>
      </c>
      <c r="H574" s="209">
        <v>1</v>
      </c>
      <c r="I574" s="210"/>
      <c r="J574" s="211">
        <f>ROUND(I574*H574,2)</f>
        <v>0</v>
      </c>
      <c r="K574" s="207" t="s">
        <v>149</v>
      </c>
      <c r="L574" s="45"/>
      <c r="M574" s="212" t="s">
        <v>19</v>
      </c>
      <c r="N574" s="213" t="s">
        <v>44</v>
      </c>
      <c r="O574" s="85"/>
      <c r="P574" s="214">
        <f>O574*H574</f>
        <v>0</v>
      </c>
      <c r="Q574" s="214">
        <v>0</v>
      </c>
      <c r="R574" s="214">
        <f>Q574*H574</f>
        <v>0</v>
      </c>
      <c r="S574" s="214">
        <v>0</v>
      </c>
      <c r="T574" s="215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16" t="s">
        <v>1178</v>
      </c>
      <c r="AT574" s="216" t="s">
        <v>145</v>
      </c>
      <c r="AU574" s="216" t="s">
        <v>83</v>
      </c>
      <c r="AY574" s="18" t="s">
        <v>143</v>
      </c>
      <c r="BE574" s="217">
        <f>IF(N574="základní",J574,0)</f>
        <v>0</v>
      </c>
      <c r="BF574" s="217">
        <f>IF(N574="snížená",J574,0)</f>
        <v>0</v>
      </c>
      <c r="BG574" s="217">
        <f>IF(N574="zákl. přenesená",J574,0)</f>
        <v>0</v>
      </c>
      <c r="BH574" s="217">
        <f>IF(N574="sníž. přenesená",J574,0)</f>
        <v>0</v>
      </c>
      <c r="BI574" s="217">
        <f>IF(N574="nulová",J574,0)</f>
        <v>0</v>
      </c>
      <c r="BJ574" s="18" t="s">
        <v>81</v>
      </c>
      <c r="BK574" s="217">
        <f>ROUND(I574*H574,2)</f>
        <v>0</v>
      </c>
      <c r="BL574" s="18" t="s">
        <v>1178</v>
      </c>
      <c r="BM574" s="216" t="s">
        <v>1605</v>
      </c>
    </row>
    <row r="575" s="2" customFormat="1">
      <c r="A575" s="39"/>
      <c r="B575" s="40"/>
      <c r="C575" s="41"/>
      <c r="D575" s="218" t="s">
        <v>152</v>
      </c>
      <c r="E575" s="41"/>
      <c r="F575" s="219" t="s">
        <v>1214</v>
      </c>
      <c r="G575" s="41"/>
      <c r="H575" s="41"/>
      <c r="I575" s="220"/>
      <c r="J575" s="41"/>
      <c r="K575" s="41"/>
      <c r="L575" s="45"/>
      <c r="M575" s="221"/>
      <c r="N575" s="222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152</v>
      </c>
      <c r="AU575" s="18" t="s">
        <v>83</v>
      </c>
    </row>
    <row r="576" s="2" customFormat="1">
      <c r="A576" s="39"/>
      <c r="B576" s="40"/>
      <c r="C576" s="41"/>
      <c r="D576" s="223" t="s">
        <v>154</v>
      </c>
      <c r="E576" s="41"/>
      <c r="F576" s="224" t="s">
        <v>1218</v>
      </c>
      <c r="G576" s="41"/>
      <c r="H576" s="41"/>
      <c r="I576" s="220"/>
      <c r="J576" s="41"/>
      <c r="K576" s="41"/>
      <c r="L576" s="45"/>
      <c r="M576" s="221"/>
      <c r="N576" s="222"/>
      <c r="O576" s="85"/>
      <c r="P576" s="85"/>
      <c r="Q576" s="85"/>
      <c r="R576" s="85"/>
      <c r="S576" s="85"/>
      <c r="T576" s="86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154</v>
      </c>
      <c r="AU576" s="18" t="s">
        <v>83</v>
      </c>
    </row>
    <row r="577" s="13" customFormat="1">
      <c r="A577" s="13"/>
      <c r="B577" s="225"/>
      <c r="C577" s="226"/>
      <c r="D577" s="218" t="s">
        <v>156</v>
      </c>
      <c r="E577" s="227" t="s">
        <v>19</v>
      </c>
      <c r="F577" s="228" t="s">
        <v>1219</v>
      </c>
      <c r="G577" s="226"/>
      <c r="H577" s="227" t="s">
        <v>19</v>
      </c>
      <c r="I577" s="229"/>
      <c r="J577" s="226"/>
      <c r="K577" s="226"/>
      <c r="L577" s="230"/>
      <c r="M577" s="231"/>
      <c r="N577" s="232"/>
      <c r="O577" s="232"/>
      <c r="P577" s="232"/>
      <c r="Q577" s="232"/>
      <c r="R577" s="232"/>
      <c r="S577" s="232"/>
      <c r="T577" s="23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4" t="s">
        <v>156</v>
      </c>
      <c r="AU577" s="234" t="s">
        <v>83</v>
      </c>
      <c r="AV577" s="13" t="s">
        <v>81</v>
      </c>
      <c r="AW577" s="13" t="s">
        <v>35</v>
      </c>
      <c r="AX577" s="13" t="s">
        <v>73</v>
      </c>
      <c r="AY577" s="234" t="s">
        <v>143</v>
      </c>
    </row>
    <row r="578" s="13" customFormat="1">
      <c r="A578" s="13"/>
      <c r="B578" s="225"/>
      <c r="C578" s="226"/>
      <c r="D578" s="218" t="s">
        <v>156</v>
      </c>
      <c r="E578" s="227" t="s">
        <v>19</v>
      </c>
      <c r="F578" s="228" t="s">
        <v>1214</v>
      </c>
      <c r="G578" s="226"/>
      <c r="H578" s="227" t="s">
        <v>19</v>
      </c>
      <c r="I578" s="229"/>
      <c r="J578" s="226"/>
      <c r="K578" s="226"/>
      <c r="L578" s="230"/>
      <c r="M578" s="231"/>
      <c r="N578" s="232"/>
      <c r="O578" s="232"/>
      <c r="P578" s="232"/>
      <c r="Q578" s="232"/>
      <c r="R578" s="232"/>
      <c r="S578" s="232"/>
      <c r="T578" s="23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4" t="s">
        <v>156</v>
      </c>
      <c r="AU578" s="234" t="s">
        <v>83</v>
      </c>
      <c r="AV578" s="13" t="s">
        <v>81</v>
      </c>
      <c r="AW578" s="13" t="s">
        <v>35</v>
      </c>
      <c r="AX578" s="13" t="s">
        <v>73</v>
      </c>
      <c r="AY578" s="234" t="s">
        <v>143</v>
      </c>
    </row>
    <row r="579" s="14" customFormat="1">
      <c r="A579" s="14"/>
      <c r="B579" s="235"/>
      <c r="C579" s="236"/>
      <c r="D579" s="218" t="s">
        <v>156</v>
      </c>
      <c r="E579" s="237" t="s">
        <v>19</v>
      </c>
      <c r="F579" s="238" t="s">
        <v>81</v>
      </c>
      <c r="G579" s="236"/>
      <c r="H579" s="239">
        <v>1</v>
      </c>
      <c r="I579" s="240"/>
      <c r="J579" s="236"/>
      <c r="K579" s="236"/>
      <c r="L579" s="241"/>
      <c r="M579" s="242"/>
      <c r="N579" s="243"/>
      <c r="O579" s="243"/>
      <c r="P579" s="243"/>
      <c r="Q579" s="243"/>
      <c r="R579" s="243"/>
      <c r="S579" s="243"/>
      <c r="T579" s="24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5" t="s">
        <v>156</v>
      </c>
      <c r="AU579" s="245" t="s">
        <v>83</v>
      </c>
      <c r="AV579" s="14" t="s">
        <v>83</v>
      </c>
      <c r="AW579" s="14" t="s">
        <v>35</v>
      </c>
      <c r="AX579" s="14" t="s">
        <v>81</v>
      </c>
      <c r="AY579" s="245" t="s">
        <v>143</v>
      </c>
    </row>
    <row r="580" s="2" customFormat="1" ht="16.5" customHeight="1">
      <c r="A580" s="39"/>
      <c r="B580" s="40"/>
      <c r="C580" s="205" t="s">
        <v>697</v>
      </c>
      <c r="D580" s="205" t="s">
        <v>145</v>
      </c>
      <c r="E580" s="206" t="s">
        <v>1221</v>
      </c>
      <c r="F580" s="207" t="s">
        <v>1222</v>
      </c>
      <c r="G580" s="208" t="s">
        <v>1185</v>
      </c>
      <c r="H580" s="209">
        <v>1</v>
      </c>
      <c r="I580" s="210"/>
      <c r="J580" s="211">
        <f>ROUND(I580*H580,2)</f>
        <v>0</v>
      </c>
      <c r="K580" s="207" t="s">
        <v>149</v>
      </c>
      <c r="L580" s="45"/>
      <c r="M580" s="212" t="s">
        <v>19</v>
      </c>
      <c r="N580" s="213" t="s">
        <v>44</v>
      </c>
      <c r="O580" s="85"/>
      <c r="P580" s="214">
        <f>O580*H580</f>
        <v>0</v>
      </c>
      <c r="Q580" s="214">
        <v>0</v>
      </c>
      <c r="R580" s="214">
        <f>Q580*H580</f>
        <v>0</v>
      </c>
      <c r="S580" s="214">
        <v>0</v>
      </c>
      <c r="T580" s="215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16" t="s">
        <v>1178</v>
      </c>
      <c r="AT580" s="216" t="s">
        <v>145</v>
      </c>
      <c r="AU580" s="216" t="s">
        <v>83</v>
      </c>
      <c r="AY580" s="18" t="s">
        <v>143</v>
      </c>
      <c r="BE580" s="217">
        <f>IF(N580="základní",J580,0)</f>
        <v>0</v>
      </c>
      <c r="BF580" s="217">
        <f>IF(N580="snížená",J580,0)</f>
        <v>0</v>
      </c>
      <c r="BG580" s="217">
        <f>IF(N580="zákl. přenesená",J580,0)</f>
        <v>0</v>
      </c>
      <c r="BH580" s="217">
        <f>IF(N580="sníž. přenesená",J580,0)</f>
        <v>0</v>
      </c>
      <c r="BI580" s="217">
        <f>IF(N580="nulová",J580,0)</f>
        <v>0</v>
      </c>
      <c r="BJ580" s="18" t="s">
        <v>81</v>
      </c>
      <c r="BK580" s="217">
        <f>ROUND(I580*H580,2)</f>
        <v>0</v>
      </c>
      <c r="BL580" s="18" t="s">
        <v>1178</v>
      </c>
      <c r="BM580" s="216" t="s">
        <v>1606</v>
      </c>
    </row>
    <row r="581" s="2" customFormat="1">
      <c r="A581" s="39"/>
      <c r="B581" s="40"/>
      <c r="C581" s="41"/>
      <c r="D581" s="218" t="s">
        <v>152</v>
      </c>
      <c r="E581" s="41"/>
      <c r="F581" s="219" t="s">
        <v>1222</v>
      </c>
      <c r="G581" s="41"/>
      <c r="H581" s="41"/>
      <c r="I581" s="220"/>
      <c r="J581" s="41"/>
      <c r="K581" s="41"/>
      <c r="L581" s="45"/>
      <c r="M581" s="221"/>
      <c r="N581" s="222"/>
      <c r="O581" s="85"/>
      <c r="P581" s="85"/>
      <c r="Q581" s="85"/>
      <c r="R581" s="85"/>
      <c r="S581" s="85"/>
      <c r="T581" s="86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152</v>
      </c>
      <c r="AU581" s="18" t="s">
        <v>83</v>
      </c>
    </row>
    <row r="582" s="2" customFormat="1">
      <c r="A582" s="39"/>
      <c r="B582" s="40"/>
      <c r="C582" s="41"/>
      <c r="D582" s="223" t="s">
        <v>154</v>
      </c>
      <c r="E582" s="41"/>
      <c r="F582" s="224" t="s">
        <v>1224</v>
      </c>
      <c r="G582" s="41"/>
      <c r="H582" s="41"/>
      <c r="I582" s="220"/>
      <c r="J582" s="41"/>
      <c r="K582" s="41"/>
      <c r="L582" s="45"/>
      <c r="M582" s="221"/>
      <c r="N582" s="222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154</v>
      </c>
      <c r="AU582" s="18" t="s">
        <v>83</v>
      </c>
    </row>
    <row r="583" s="13" customFormat="1">
      <c r="A583" s="13"/>
      <c r="B583" s="225"/>
      <c r="C583" s="226"/>
      <c r="D583" s="218" t="s">
        <v>156</v>
      </c>
      <c r="E583" s="227" t="s">
        <v>19</v>
      </c>
      <c r="F583" s="228" t="s">
        <v>1225</v>
      </c>
      <c r="G583" s="226"/>
      <c r="H583" s="227" t="s">
        <v>19</v>
      </c>
      <c r="I583" s="229"/>
      <c r="J583" s="226"/>
      <c r="K583" s="226"/>
      <c r="L583" s="230"/>
      <c r="M583" s="231"/>
      <c r="N583" s="232"/>
      <c r="O583" s="232"/>
      <c r="P583" s="232"/>
      <c r="Q583" s="232"/>
      <c r="R583" s="232"/>
      <c r="S583" s="232"/>
      <c r="T583" s="23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4" t="s">
        <v>156</v>
      </c>
      <c r="AU583" s="234" t="s">
        <v>83</v>
      </c>
      <c r="AV583" s="13" t="s">
        <v>81</v>
      </c>
      <c r="AW583" s="13" t="s">
        <v>35</v>
      </c>
      <c r="AX583" s="13" t="s">
        <v>73</v>
      </c>
      <c r="AY583" s="234" t="s">
        <v>143</v>
      </c>
    </row>
    <row r="584" s="14" customFormat="1">
      <c r="A584" s="14"/>
      <c r="B584" s="235"/>
      <c r="C584" s="236"/>
      <c r="D584" s="218" t="s">
        <v>156</v>
      </c>
      <c r="E584" s="237" t="s">
        <v>19</v>
      </c>
      <c r="F584" s="238" t="s">
        <v>81</v>
      </c>
      <c r="G584" s="236"/>
      <c r="H584" s="239">
        <v>1</v>
      </c>
      <c r="I584" s="240"/>
      <c r="J584" s="236"/>
      <c r="K584" s="236"/>
      <c r="L584" s="241"/>
      <c r="M584" s="242"/>
      <c r="N584" s="243"/>
      <c r="O584" s="243"/>
      <c r="P584" s="243"/>
      <c r="Q584" s="243"/>
      <c r="R584" s="243"/>
      <c r="S584" s="243"/>
      <c r="T584" s="24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5" t="s">
        <v>156</v>
      </c>
      <c r="AU584" s="245" t="s">
        <v>83</v>
      </c>
      <c r="AV584" s="14" t="s">
        <v>83</v>
      </c>
      <c r="AW584" s="14" t="s">
        <v>35</v>
      </c>
      <c r="AX584" s="14" t="s">
        <v>81</v>
      </c>
      <c r="AY584" s="245" t="s">
        <v>143</v>
      </c>
    </row>
    <row r="585" s="12" customFormat="1" ht="22.8" customHeight="1">
      <c r="A585" s="12"/>
      <c r="B585" s="189"/>
      <c r="C585" s="190"/>
      <c r="D585" s="191" t="s">
        <v>72</v>
      </c>
      <c r="E585" s="203" t="s">
        <v>1226</v>
      </c>
      <c r="F585" s="203" t="s">
        <v>1227</v>
      </c>
      <c r="G585" s="190"/>
      <c r="H585" s="190"/>
      <c r="I585" s="193"/>
      <c r="J585" s="204">
        <f>BK585</f>
        <v>0</v>
      </c>
      <c r="K585" s="190"/>
      <c r="L585" s="195"/>
      <c r="M585" s="196"/>
      <c r="N585" s="197"/>
      <c r="O585" s="197"/>
      <c r="P585" s="198">
        <f>SUM(P586:P615)</f>
        <v>0</v>
      </c>
      <c r="Q585" s="197"/>
      <c r="R585" s="198">
        <f>SUM(R586:R615)</f>
        <v>0</v>
      </c>
      <c r="S585" s="197"/>
      <c r="T585" s="199">
        <f>SUM(T586:T615)</f>
        <v>0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200" t="s">
        <v>191</v>
      </c>
      <c r="AT585" s="201" t="s">
        <v>72</v>
      </c>
      <c r="AU585" s="201" t="s">
        <v>81</v>
      </c>
      <c r="AY585" s="200" t="s">
        <v>143</v>
      </c>
      <c r="BK585" s="202">
        <f>SUM(BK586:BK615)</f>
        <v>0</v>
      </c>
    </row>
    <row r="586" s="2" customFormat="1" ht="16.5" customHeight="1">
      <c r="A586" s="39"/>
      <c r="B586" s="40"/>
      <c r="C586" s="205" t="s">
        <v>703</v>
      </c>
      <c r="D586" s="205" t="s">
        <v>145</v>
      </c>
      <c r="E586" s="206" t="s">
        <v>1229</v>
      </c>
      <c r="F586" s="207" t="s">
        <v>1230</v>
      </c>
      <c r="G586" s="208" t="s">
        <v>1177</v>
      </c>
      <c r="H586" s="209">
        <v>8</v>
      </c>
      <c r="I586" s="210"/>
      <c r="J586" s="211">
        <f>ROUND(I586*H586,2)</f>
        <v>0</v>
      </c>
      <c r="K586" s="207" t="s">
        <v>149</v>
      </c>
      <c r="L586" s="45"/>
      <c r="M586" s="212" t="s">
        <v>19</v>
      </c>
      <c r="N586" s="213" t="s">
        <v>44</v>
      </c>
      <c r="O586" s="85"/>
      <c r="P586" s="214">
        <f>O586*H586</f>
        <v>0</v>
      </c>
      <c r="Q586" s="214">
        <v>0</v>
      </c>
      <c r="R586" s="214">
        <f>Q586*H586</f>
        <v>0</v>
      </c>
      <c r="S586" s="214">
        <v>0</v>
      </c>
      <c r="T586" s="215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16" t="s">
        <v>1178</v>
      </c>
      <c r="AT586" s="216" t="s">
        <v>145</v>
      </c>
      <c r="AU586" s="216" t="s">
        <v>83</v>
      </c>
      <c r="AY586" s="18" t="s">
        <v>143</v>
      </c>
      <c r="BE586" s="217">
        <f>IF(N586="základní",J586,0)</f>
        <v>0</v>
      </c>
      <c r="BF586" s="217">
        <f>IF(N586="snížená",J586,0)</f>
        <v>0</v>
      </c>
      <c r="BG586" s="217">
        <f>IF(N586="zákl. přenesená",J586,0)</f>
        <v>0</v>
      </c>
      <c r="BH586" s="217">
        <f>IF(N586="sníž. přenesená",J586,0)</f>
        <v>0</v>
      </c>
      <c r="BI586" s="217">
        <f>IF(N586="nulová",J586,0)</f>
        <v>0</v>
      </c>
      <c r="BJ586" s="18" t="s">
        <v>81</v>
      </c>
      <c r="BK586" s="217">
        <f>ROUND(I586*H586,2)</f>
        <v>0</v>
      </c>
      <c r="BL586" s="18" t="s">
        <v>1178</v>
      </c>
      <c r="BM586" s="216" t="s">
        <v>1607</v>
      </c>
    </row>
    <row r="587" s="2" customFormat="1">
      <c r="A587" s="39"/>
      <c r="B587" s="40"/>
      <c r="C587" s="41"/>
      <c r="D587" s="218" t="s">
        <v>152</v>
      </c>
      <c r="E587" s="41"/>
      <c r="F587" s="219" t="s">
        <v>1230</v>
      </c>
      <c r="G587" s="41"/>
      <c r="H587" s="41"/>
      <c r="I587" s="220"/>
      <c r="J587" s="41"/>
      <c r="K587" s="41"/>
      <c r="L587" s="45"/>
      <c r="M587" s="221"/>
      <c r="N587" s="222"/>
      <c r="O587" s="85"/>
      <c r="P587" s="85"/>
      <c r="Q587" s="85"/>
      <c r="R587" s="85"/>
      <c r="S587" s="85"/>
      <c r="T587" s="86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152</v>
      </c>
      <c r="AU587" s="18" t="s">
        <v>83</v>
      </c>
    </row>
    <row r="588" s="2" customFormat="1">
      <c r="A588" s="39"/>
      <c r="B588" s="40"/>
      <c r="C588" s="41"/>
      <c r="D588" s="223" t="s">
        <v>154</v>
      </c>
      <c r="E588" s="41"/>
      <c r="F588" s="224" t="s">
        <v>1232</v>
      </c>
      <c r="G588" s="41"/>
      <c r="H588" s="41"/>
      <c r="I588" s="220"/>
      <c r="J588" s="41"/>
      <c r="K588" s="41"/>
      <c r="L588" s="45"/>
      <c r="M588" s="221"/>
      <c r="N588" s="222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154</v>
      </c>
      <c r="AU588" s="18" t="s">
        <v>83</v>
      </c>
    </row>
    <row r="589" s="13" customFormat="1">
      <c r="A589" s="13"/>
      <c r="B589" s="225"/>
      <c r="C589" s="226"/>
      <c r="D589" s="218" t="s">
        <v>156</v>
      </c>
      <c r="E589" s="227" t="s">
        <v>19</v>
      </c>
      <c r="F589" s="228" t="s">
        <v>1233</v>
      </c>
      <c r="G589" s="226"/>
      <c r="H589" s="227" t="s">
        <v>19</v>
      </c>
      <c r="I589" s="229"/>
      <c r="J589" s="226"/>
      <c r="K589" s="226"/>
      <c r="L589" s="230"/>
      <c r="M589" s="231"/>
      <c r="N589" s="232"/>
      <c r="O589" s="232"/>
      <c r="P589" s="232"/>
      <c r="Q589" s="232"/>
      <c r="R589" s="232"/>
      <c r="S589" s="232"/>
      <c r="T589" s="23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4" t="s">
        <v>156</v>
      </c>
      <c r="AU589" s="234" t="s">
        <v>83</v>
      </c>
      <c r="AV589" s="13" t="s">
        <v>81</v>
      </c>
      <c r="AW589" s="13" t="s">
        <v>35</v>
      </c>
      <c r="AX589" s="13" t="s">
        <v>73</v>
      </c>
      <c r="AY589" s="234" t="s">
        <v>143</v>
      </c>
    </row>
    <row r="590" s="14" customFormat="1">
      <c r="A590" s="14"/>
      <c r="B590" s="235"/>
      <c r="C590" s="236"/>
      <c r="D590" s="218" t="s">
        <v>156</v>
      </c>
      <c r="E590" s="237" t="s">
        <v>19</v>
      </c>
      <c r="F590" s="238" t="s">
        <v>150</v>
      </c>
      <c r="G590" s="236"/>
      <c r="H590" s="239">
        <v>4</v>
      </c>
      <c r="I590" s="240"/>
      <c r="J590" s="236"/>
      <c r="K590" s="236"/>
      <c r="L590" s="241"/>
      <c r="M590" s="242"/>
      <c r="N590" s="243"/>
      <c r="O590" s="243"/>
      <c r="P590" s="243"/>
      <c r="Q590" s="243"/>
      <c r="R590" s="243"/>
      <c r="S590" s="243"/>
      <c r="T590" s="24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5" t="s">
        <v>156</v>
      </c>
      <c r="AU590" s="245" t="s">
        <v>83</v>
      </c>
      <c r="AV590" s="14" t="s">
        <v>83</v>
      </c>
      <c r="AW590" s="14" t="s">
        <v>35</v>
      </c>
      <c r="AX590" s="14" t="s">
        <v>73</v>
      </c>
      <c r="AY590" s="245" t="s">
        <v>143</v>
      </c>
    </row>
    <row r="591" s="13" customFormat="1">
      <c r="A591" s="13"/>
      <c r="B591" s="225"/>
      <c r="C591" s="226"/>
      <c r="D591" s="218" t="s">
        <v>156</v>
      </c>
      <c r="E591" s="227" t="s">
        <v>19</v>
      </c>
      <c r="F591" s="228" t="s">
        <v>1234</v>
      </c>
      <c r="G591" s="226"/>
      <c r="H591" s="227" t="s">
        <v>19</v>
      </c>
      <c r="I591" s="229"/>
      <c r="J591" s="226"/>
      <c r="K591" s="226"/>
      <c r="L591" s="230"/>
      <c r="M591" s="231"/>
      <c r="N591" s="232"/>
      <c r="O591" s="232"/>
      <c r="P591" s="232"/>
      <c r="Q591" s="232"/>
      <c r="R591" s="232"/>
      <c r="S591" s="232"/>
      <c r="T591" s="23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4" t="s">
        <v>156</v>
      </c>
      <c r="AU591" s="234" t="s">
        <v>83</v>
      </c>
      <c r="AV591" s="13" t="s">
        <v>81</v>
      </c>
      <c r="AW591" s="13" t="s">
        <v>35</v>
      </c>
      <c r="AX591" s="13" t="s">
        <v>73</v>
      </c>
      <c r="AY591" s="234" t="s">
        <v>143</v>
      </c>
    </row>
    <row r="592" s="14" customFormat="1">
      <c r="A592" s="14"/>
      <c r="B592" s="235"/>
      <c r="C592" s="236"/>
      <c r="D592" s="218" t="s">
        <v>156</v>
      </c>
      <c r="E592" s="237" t="s">
        <v>19</v>
      </c>
      <c r="F592" s="238" t="s">
        <v>83</v>
      </c>
      <c r="G592" s="236"/>
      <c r="H592" s="239">
        <v>2</v>
      </c>
      <c r="I592" s="240"/>
      <c r="J592" s="236"/>
      <c r="K592" s="236"/>
      <c r="L592" s="241"/>
      <c r="M592" s="242"/>
      <c r="N592" s="243"/>
      <c r="O592" s="243"/>
      <c r="P592" s="243"/>
      <c r="Q592" s="243"/>
      <c r="R592" s="243"/>
      <c r="S592" s="243"/>
      <c r="T592" s="24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5" t="s">
        <v>156</v>
      </c>
      <c r="AU592" s="245" t="s">
        <v>83</v>
      </c>
      <c r="AV592" s="14" t="s">
        <v>83</v>
      </c>
      <c r="AW592" s="14" t="s">
        <v>35</v>
      </c>
      <c r="AX592" s="14" t="s">
        <v>73</v>
      </c>
      <c r="AY592" s="245" t="s">
        <v>143</v>
      </c>
    </row>
    <row r="593" s="13" customFormat="1">
      <c r="A593" s="13"/>
      <c r="B593" s="225"/>
      <c r="C593" s="226"/>
      <c r="D593" s="218" t="s">
        <v>156</v>
      </c>
      <c r="E593" s="227" t="s">
        <v>19</v>
      </c>
      <c r="F593" s="228" t="s">
        <v>1235</v>
      </c>
      <c r="G593" s="226"/>
      <c r="H593" s="227" t="s">
        <v>19</v>
      </c>
      <c r="I593" s="229"/>
      <c r="J593" s="226"/>
      <c r="K593" s="226"/>
      <c r="L593" s="230"/>
      <c r="M593" s="231"/>
      <c r="N593" s="232"/>
      <c r="O593" s="232"/>
      <c r="P593" s="232"/>
      <c r="Q593" s="232"/>
      <c r="R593" s="232"/>
      <c r="S593" s="232"/>
      <c r="T593" s="23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4" t="s">
        <v>156</v>
      </c>
      <c r="AU593" s="234" t="s">
        <v>83</v>
      </c>
      <c r="AV593" s="13" t="s">
        <v>81</v>
      </c>
      <c r="AW593" s="13" t="s">
        <v>35</v>
      </c>
      <c r="AX593" s="13" t="s">
        <v>73</v>
      </c>
      <c r="AY593" s="234" t="s">
        <v>143</v>
      </c>
    </row>
    <row r="594" s="14" customFormat="1">
      <c r="A594" s="14"/>
      <c r="B594" s="235"/>
      <c r="C594" s="236"/>
      <c r="D594" s="218" t="s">
        <v>156</v>
      </c>
      <c r="E594" s="237" t="s">
        <v>19</v>
      </c>
      <c r="F594" s="238" t="s">
        <v>83</v>
      </c>
      <c r="G594" s="236"/>
      <c r="H594" s="239">
        <v>2</v>
      </c>
      <c r="I594" s="240"/>
      <c r="J594" s="236"/>
      <c r="K594" s="236"/>
      <c r="L594" s="241"/>
      <c r="M594" s="242"/>
      <c r="N594" s="243"/>
      <c r="O594" s="243"/>
      <c r="P594" s="243"/>
      <c r="Q594" s="243"/>
      <c r="R594" s="243"/>
      <c r="S594" s="243"/>
      <c r="T594" s="24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5" t="s">
        <v>156</v>
      </c>
      <c r="AU594" s="245" t="s">
        <v>83</v>
      </c>
      <c r="AV594" s="14" t="s">
        <v>83</v>
      </c>
      <c r="AW594" s="14" t="s">
        <v>35</v>
      </c>
      <c r="AX594" s="14" t="s">
        <v>73</v>
      </c>
      <c r="AY594" s="245" t="s">
        <v>143</v>
      </c>
    </row>
    <row r="595" s="15" customFormat="1">
      <c r="A595" s="15"/>
      <c r="B595" s="246"/>
      <c r="C595" s="247"/>
      <c r="D595" s="218" t="s">
        <v>156</v>
      </c>
      <c r="E595" s="248" t="s">
        <v>19</v>
      </c>
      <c r="F595" s="249" t="s">
        <v>174</v>
      </c>
      <c r="G595" s="247"/>
      <c r="H595" s="250">
        <v>8</v>
      </c>
      <c r="I595" s="251"/>
      <c r="J595" s="247"/>
      <c r="K595" s="247"/>
      <c r="L595" s="252"/>
      <c r="M595" s="253"/>
      <c r="N595" s="254"/>
      <c r="O595" s="254"/>
      <c r="P595" s="254"/>
      <c r="Q595" s="254"/>
      <c r="R595" s="254"/>
      <c r="S595" s="254"/>
      <c r="T595" s="255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56" t="s">
        <v>156</v>
      </c>
      <c r="AU595" s="256" t="s">
        <v>83</v>
      </c>
      <c r="AV595" s="15" t="s">
        <v>150</v>
      </c>
      <c r="AW595" s="15" t="s">
        <v>35</v>
      </c>
      <c r="AX595" s="15" t="s">
        <v>81</v>
      </c>
      <c r="AY595" s="256" t="s">
        <v>143</v>
      </c>
    </row>
    <row r="596" s="2" customFormat="1" ht="16.5" customHeight="1">
      <c r="A596" s="39"/>
      <c r="B596" s="40"/>
      <c r="C596" s="205" t="s">
        <v>720</v>
      </c>
      <c r="D596" s="205" t="s">
        <v>145</v>
      </c>
      <c r="E596" s="206" t="s">
        <v>1237</v>
      </c>
      <c r="F596" s="207" t="s">
        <v>1238</v>
      </c>
      <c r="G596" s="208" t="s">
        <v>1177</v>
      </c>
      <c r="H596" s="209">
        <v>3</v>
      </c>
      <c r="I596" s="210"/>
      <c r="J596" s="211">
        <f>ROUND(I596*H596,2)</f>
        <v>0</v>
      </c>
      <c r="K596" s="207" t="s">
        <v>149</v>
      </c>
      <c r="L596" s="45"/>
      <c r="M596" s="212" t="s">
        <v>19</v>
      </c>
      <c r="N596" s="213" t="s">
        <v>44</v>
      </c>
      <c r="O596" s="85"/>
      <c r="P596" s="214">
        <f>O596*H596</f>
        <v>0</v>
      </c>
      <c r="Q596" s="214">
        <v>0</v>
      </c>
      <c r="R596" s="214">
        <f>Q596*H596</f>
        <v>0</v>
      </c>
      <c r="S596" s="214">
        <v>0</v>
      </c>
      <c r="T596" s="215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16" t="s">
        <v>1178</v>
      </c>
      <c r="AT596" s="216" t="s">
        <v>145</v>
      </c>
      <c r="AU596" s="216" t="s">
        <v>83</v>
      </c>
      <c r="AY596" s="18" t="s">
        <v>143</v>
      </c>
      <c r="BE596" s="217">
        <f>IF(N596="základní",J596,0)</f>
        <v>0</v>
      </c>
      <c r="BF596" s="217">
        <f>IF(N596="snížená",J596,0)</f>
        <v>0</v>
      </c>
      <c r="BG596" s="217">
        <f>IF(N596="zákl. přenesená",J596,0)</f>
        <v>0</v>
      </c>
      <c r="BH596" s="217">
        <f>IF(N596="sníž. přenesená",J596,0)</f>
        <v>0</v>
      </c>
      <c r="BI596" s="217">
        <f>IF(N596="nulová",J596,0)</f>
        <v>0</v>
      </c>
      <c r="BJ596" s="18" t="s">
        <v>81</v>
      </c>
      <c r="BK596" s="217">
        <f>ROUND(I596*H596,2)</f>
        <v>0</v>
      </c>
      <c r="BL596" s="18" t="s">
        <v>1178</v>
      </c>
      <c r="BM596" s="216" t="s">
        <v>1608</v>
      </c>
    </row>
    <row r="597" s="2" customFormat="1">
      <c r="A597" s="39"/>
      <c r="B597" s="40"/>
      <c r="C597" s="41"/>
      <c r="D597" s="218" t="s">
        <v>152</v>
      </c>
      <c r="E597" s="41"/>
      <c r="F597" s="219" t="s">
        <v>1238</v>
      </c>
      <c r="G597" s="41"/>
      <c r="H597" s="41"/>
      <c r="I597" s="220"/>
      <c r="J597" s="41"/>
      <c r="K597" s="41"/>
      <c r="L597" s="45"/>
      <c r="M597" s="221"/>
      <c r="N597" s="222"/>
      <c r="O597" s="85"/>
      <c r="P597" s="85"/>
      <c r="Q597" s="85"/>
      <c r="R597" s="85"/>
      <c r="S597" s="85"/>
      <c r="T597" s="86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152</v>
      </c>
      <c r="AU597" s="18" t="s">
        <v>83</v>
      </c>
    </row>
    <row r="598" s="2" customFormat="1">
      <c r="A598" s="39"/>
      <c r="B598" s="40"/>
      <c r="C598" s="41"/>
      <c r="D598" s="223" t="s">
        <v>154</v>
      </c>
      <c r="E598" s="41"/>
      <c r="F598" s="224" t="s">
        <v>1240</v>
      </c>
      <c r="G598" s="41"/>
      <c r="H598" s="41"/>
      <c r="I598" s="220"/>
      <c r="J598" s="41"/>
      <c r="K598" s="41"/>
      <c r="L598" s="45"/>
      <c r="M598" s="221"/>
      <c r="N598" s="222"/>
      <c r="O598" s="85"/>
      <c r="P598" s="85"/>
      <c r="Q598" s="85"/>
      <c r="R598" s="85"/>
      <c r="S598" s="85"/>
      <c r="T598" s="86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154</v>
      </c>
      <c r="AU598" s="18" t="s">
        <v>83</v>
      </c>
    </row>
    <row r="599" s="13" customFormat="1">
      <c r="A599" s="13"/>
      <c r="B599" s="225"/>
      <c r="C599" s="226"/>
      <c r="D599" s="218" t="s">
        <v>156</v>
      </c>
      <c r="E599" s="227" t="s">
        <v>19</v>
      </c>
      <c r="F599" s="228" t="s">
        <v>1241</v>
      </c>
      <c r="G599" s="226"/>
      <c r="H599" s="227" t="s">
        <v>19</v>
      </c>
      <c r="I599" s="229"/>
      <c r="J599" s="226"/>
      <c r="K599" s="226"/>
      <c r="L599" s="230"/>
      <c r="M599" s="231"/>
      <c r="N599" s="232"/>
      <c r="O599" s="232"/>
      <c r="P599" s="232"/>
      <c r="Q599" s="232"/>
      <c r="R599" s="232"/>
      <c r="S599" s="232"/>
      <c r="T599" s="23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4" t="s">
        <v>156</v>
      </c>
      <c r="AU599" s="234" t="s">
        <v>83</v>
      </c>
      <c r="AV599" s="13" t="s">
        <v>81</v>
      </c>
      <c r="AW599" s="13" t="s">
        <v>35</v>
      </c>
      <c r="AX599" s="13" t="s">
        <v>73</v>
      </c>
      <c r="AY599" s="234" t="s">
        <v>143</v>
      </c>
    </row>
    <row r="600" s="14" customFormat="1">
      <c r="A600" s="14"/>
      <c r="B600" s="235"/>
      <c r="C600" s="236"/>
      <c r="D600" s="218" t="s">
        <v>156</v>
      </c>
      <c r="E600" s="237" t="s">
        <v>19</v>
      </c>
      <c r="F600" s="238" t="s">
        <v>175</v>
      </c>
      <c r="G600" s="236"/>
      <c r="H600" s="239">
        <v>3</v>
      </c>
      <c r="I600" s="240"/>
      <c r="J600" s="236"/>
      <c r="K600" s="236"/>
      <c r="L600" s="241"/>
      <c r="M600" s="242"/>
      <c r="N600" s="243"/>
      <c r="O600" s="243"/>
      <c r="P600" s="243"/>
      <c r="Q600" s="243"/>
      <c r="R600" s="243"/>
      <c r="S600" s="243"/>
      <c r="T600" s="24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5" t="s">
        <v>156</v>
      </c>
      <c r="AU600" s="245" t="s">
        <v>83</v>
      </c>
      <c r="AV600" s="14" t="s">
        <v>83</v>
      </c>
      <c r="AW600" s="14" t="s">
        <v>35</v>
      </c>
      <c r="AX600" s="14" t="s">
        <v>81</v>
      </c>
      <c r="AY600" s="245" t="s">
        <v>143</v>
      </c>
    </row>
    <row r="601" s="2" customFormat="1" ht="16.5" customHeight="1">
      <c r="A601" s="39"/>
      <c r="B601" s="40"/>
      <c r="C601" s="205" t="s">
        <v>730</v>
      </c>
      <c r="D601" s="205" t="s">
        <v>145</v>
      </c>
      <c r="E601" s="206" t="s">
        <v>1243</v>
      </c>
      <c r="F601" s="207" t="s">
        <v>1244</v>
      </c>
      <c r="G601" s="208" t="s">
        <v>1177</v>
      </c>
      <c r="H601" s="209">
        <v>1</v>
      </c>
      <c r="I601" s="210"/>
      <c r="J601" s="211">
        <f>ROUND(I601*H601,2)</f>
        <v>0</v>
      </c>
      <c r="K601" s="207" t="s">
        <v>149</v>
      </c>
      <c r="L601" s="45"/>
      <c r="M601" s="212" t="s">
        <v>19</v>
      </c>
      <c r="N601" s="213" t="s">
        <v>44</v>
      </c>
      <c r="O601" s="85"/>
      <c r="P601" s="214">
        <f>O601*H601</f>
        <v>0</v>
      </c>
      <c r="Q601" s="214">
        <v>0</v>
      </c>
      <c r="R601" s="214">
        <f>Q601*H601</f>
        <v>0</v>
      </c>
      <c r="S601" s="214">
        <v>0</v>
      </c>
      <c r="T601" s="215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16" t="s">
        <v>1178</v>
      </c>
      <c r="AT601" s="216" t="s">
        <v>145</v>
      </c>
      <c r="AU601" s="216" t="s">
        <v>83</v>
      </c>
      <c r="AY601" s="18" t="s">
        <v>143</v>
      </c>
      <c r="BE601" s="217">
        <f>IF(N601="základní",J601,0)</f>
        <v>0</v>
      </c>
      <c r="BF601" s="217">
        <f>IF(N601="snížená",J601,0)</f>
        <v>0</v>
      </c>
      <c r="BG601" s="217">
        <f>IF(N601="zákl. přenesená",J601,0)</f>
        <v>0</v>
      </c>
      <c r="BH601" s="217">
        <f>IF(N601="sníž. přenesená",J601,0)</f>
        <v>0</v>
      </c>
      <c r="BI601" s="217">
        <f>IF(N601="nulová",J601,0)</f>
        <v>0</v>
      </c>
      <c r="BJ601" s="18" t="s">
        <v>81</v>
      </c>
      <c r="BK601" s="217">
        <f>ROUND(I601*H601,2)</f>
        <v>0</v>
      </c>
      <c r="BL601" s="18" t="s">
        <v>1178</v>
      </c>
      <c r="BM601" s="216" t="s">
        <v>1609</v>
      </c>
    </row>
    <row r="602" s="2" customFormat="1">
      <c r="A602" s="39"/>
      <c r="B602" s="40"/>
      <c r="C602" s="41"/>
      <c r="D602" s="218" t="s">
        <v>152</v>
      </c>
      <c r="E602" s="41"/>
      <c r="F602" s="219" t="s">
        <v>1244</v>
      </c>
      <c r="G602" s="41"/>
      <c r="H602" s="41"/>
      <c r="I602" s="220"/>
      <c r="J602" s="41"/>
      <c r="K602" s="41"/>
      <c r="L602" s="45"/>
      <c r="M602" s="221"/>
      <c r="N602" s="222"/>
      <c r="O602" s="85"/>
      <c r="P602" s="85"/>
      <c r="Q602" s="85"/>
      <c r="R602" s="85"/>
      <c r="S602" s="85"/>
      <c r="T602" s="86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152</v>
      </c>
      <c r="AU602" s="18" t="s">
        <v>83</v>
      </c>
    </row>
    <row r="603" s="2" customFormat="1">
      <c r="A603" s="39"/>
      <c r="B603" s="40"/>
      <c r="C603" s="41"/>
      <c r="D603" s="223" t="s">
        <v>154</v>
      </c>
      <c r="E603" s="41"/>
      <c r="F603" s="224" t="s">
        <v>1246</v>
      </c>
      <c r="G603" s="41"/>
      <c r="H603" s="41"/>
      <c r="I603" s="220"/>
      <c r="J603" s="41"/>
      <c r="K603" s="41"/>
      <c r="L603" s="45"/>
      <c r="M603" s="221"/>
      <c r="N603" s="222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154</v>
      </c>
      <c r="AU603" s="18" t="s">
        <v>83</v>
      </c>
    </row>
    <row r="604" s="13" customFormat="1">
      <c r="A604" s="13"/>
      <c r="B604" s="225"/>
      <c r="C604" s="226"/>
      <c r="D604" s="218" t="s">
        <v>156</v>
      </c>
      <c r="E604" s="227" t="s">
        <v>19</v>
      </c>
      <c r="F604" s="228" t="s">
        <v>1247</v>
      </c>
      <c r="G604" s="226"/>
      <c r="H604" s="227" t="s">
        <v>19</v>
      </c>
      <c r="I604" s="229"/>
      <c r="J604" s="226"/>
      <c r="K604" s="226"/>
      <c r="L604" s="230"/>
      <c r="M604" s="231"/>
      <c r="N604" s="232"/>
      <c r="O604" s="232"/>
      <c r="P604" s="232"/>
      <c r="Q604" s="232"/>
      <c r="R604" s="232"/>
      <c r="S604" s="232"/>
      <c r="T604" s="23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4" t="s">
        <v>156</v>
      </c>
      <c r="AU604" s="234" t="s">
        <v>83</v>
      </c>
      <c r="AV604" s="13" t="s">
        <v>81</v>
      </c>
      <c r="AW604" s="13" t="s">
        <v>35</v>
      </c>
      <c r="AX604" s="13" t="s">
        <v>73</v>
      </c>
      <c r="AY604" s="234" t="s">
        <v>143</v>
      </c>
    </row>
    <row r="605" s="14" customFormat="1">
      <c r="A605" s="14"/>
      <c r="B605" s="235"/>
      <c r="C605" s="236"/>
      <c r="D605" s="218" t="s">
        <v>156</v>
      </c>
      <c r="E605" s="237" t="s">
        <v>19</v>
      </c>
      <c r="F605" s="238" t="s">
        <v>81</v>
      </c>
      <c r="G605" s="236"/>
      <c r="H605" s="239">
        <v>1</v>
      </c>
      <c r="I605" s="240"/>
      <c r="J605" s="236"/>
      <c r="K605" s="236"/>
      <c r="L605" s="241"/>
      <c r="M605" s="242"/>
      <c r="N605" s="243"/>
      <c r="O605" s="243"/>
      <c r="P605" s="243"/>
      <c r="Q605" s="243"/>
      <c r="R605" s="243"/>
      <c r="S605" s="243"/>
      <c r="T605" s="244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5" t="s">
        <v>156</v>
      </c>
      <c r="AU605" s="245" t="s">
        <v>83</v>
      </c>
      <c r="AV605" s="14" t="s">
        <v>83</v>
      </c>
      <c r="AW605" s="14" t="s">
        <v>35</v>
      </c>
      <c r="AX605" s="14" t="s">
        <v>81</v>
      </c>
      <c r="AY605" s="245" t="s">
        <v>143</v>
      </c>
    </row>
    <row r="606" s="2" customFormat="1" ht="16.5" customHeight="1">
      <c r="A606" s="39"/>
      <c r="B606" s="40"/>
      <c r="C606" s="205" t="s">
        <v>741</v>
      </c>
      <c r="D606" s="205" t="s">
        <v>145</v>
      </c>
      <c r="E606" s="206" t="s">
        <v>1249</v>
      </c>
      <c r="F606" s="207" t="s">
        <v>1250</v>
      </c>
      <c r="G606" s="208" t="s">
        <v>1185</v>
      </c>
      <c r="H606" s="209">
        <v>1</v>
      </c>
      <c r="I606" s="210"/>
      <c r="J606" s="211">
        <f>ROUND(I606*H606,2)</f>
        <v>0</v>
      </c>
      <c r="K606" s="207" t="s">
        <v>149</v>
      </c>
      <c r="L606" s="45"/>
      <c r="M606" s="212" t="s">
        <v>19</v>
      </c>
      <c r="N606" s="213" t="s">
        <v>44</v>
      </c>
      <c r="O606" s="85"/>
      <c r="P606" s="214">
        <f>O606*H606</f>
        <v>0</v>
      </c>
      <c r="Q606" s="214">
        <v>0</v>
      </c>
      <c r="R606" s="214">
        <f>Q606*H606</f>
        <v>0</v>
      </c>
      <c r="S606" s="214">
        <v>0</v>
      </c>
      <c r="T606" s="215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16" t="s">
        <v>1178</v>
      </c>
      <c r="AT606" s="216" t="s">
        <v>145</v>
      </c>
      <c r="AU606" s="216" t="s">
        <v>83</v>
      </c>
      <c r="AY606" s="18" t="s">
        <v>143</v>
      </c>
      <c r="BE606" s="217">
        <f>IF(N606="základní",J606,0)</f>
        <v>0</v>
      </c>
      <c r="BF606" s="217">
        <f>IF(N606="snížená",J606,0)</f>
        <v>0</v>
      </c>
      <c r="BG606" s="217">
        <f>IF(N606="zákl. přenesená",J606,0)</f>
        <v>0</v>
      </c>
      <c r="BH606" s="217">
        <f>IF(N606="sníž. přenesená",J606,0)</f>
        <v>0</v>
      </c>
      <c r="BI606" s="217">
        <f>IF(N606="nulová",J606,0)</f>
        <v>0</v>
      </c>
      <c r="BJ606" s="18" t="s">
        <v>81</v>
      </c>
      <c r="BK606" s="217">
        <f>ROUND(I606*H606,2)</f>
        <v>0</v>
      </c>
      <c r="BL606" s="18" t="s">
        <v>1178</v>
      </c>
      <c r="BM606" s="216" t="s">
        <v>1610</v>
      </c>
    </row>
    <row r="607" s="2" customFormat="1">
      <c r="A607" s="39"/>
      <c r="B607" s="40"/>
      <c r="C607" s="41"/>
      <c r="D607" s="218" t="s">
        <v>152</v>
      </c>
      <c r="E607" s="41"/>
      <c r="F607" s="219" t="s">
        <v>1250</v>
      </c>
      <c r="G607" s="41"/>
      <c r="H607" s="41"/>
      <c r="I607" s="220"/>
      <c r="J607" s="41"/>
      <c r="K607" s="41"/>
      <c r="L607" s="45"/>
      <c r="M607" s="221"/>
      <c r="N607" s="222"/>
      <c r="O607" s="85"/>
      <c r="P607" s="85"/>
      <c r="Q607" s="85"/>
      <c r="R607" s="85"/>
      <c r="S607" s="85"/>
      <c r="T607" s="86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152</v>
      </c>
      <c r="AU607" s="18" t="s">
        <v>83</v>
      </c>
    </row>
    <row r="608" s="2" customFormat="1">
      <c r="A608" s="39"/>
      <c r="B608" s="40"/>
      <c r="C608" s="41"/>
      <c r="D608" s="223" t="s">
        <v>154</v>
      </c>
      <c r="E608" s="41"/>
      <c r="F608" s="224" t="s">
        <v>1252</v>
      </c>
      <c r="G608" s="41"/>
      <c r="H608" s="41"/>
      <c r="I608" s="220"/>
      <c r="J608" s="41"/>
      <c r="K608" s="41"/>
      <c r="L608" s="45"/>
      <c r="M608" s="221"/>
      <c r="N608" s="222"/>
      <c r="O608" s="85"/>
      <c r="P608" s="85"/>
      <c r="Q608" s="85"/>
      <c r="R608" s="85"/>
      <c r="S608" s="85"/>
      <c r="T608" s="86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154</v>
      </c>
      <c r="AU608" s="18" t="s">
        <v>83</v>
      </c>
    </row>
    <row r="609" s="13" customFormat="1">
      <c r="A609" s="13"/>
      <c r="B609" s="225"/>
      <c r="C609" s="226"/>
      <c r="D609" s="218" t="s">
        <v>156</v>
      </c>
      <c r="E609" s="227" t="s">
        <v>19</v>
      </c>
      <c r="F609" s="228" t="s">
        <v>1253</v>
      </c>
      <c r="G609" s="226"/>
      <c r="H609" s="227" t="s">
        <v>19</v>
      </c>
      <c r="I609" s="229"/>
      <c r="J609" s="226"/>
      <c r="K609" s="226"/>
      <c r="L609" s="230"/>
      <c r="M609" s="231"/>
      <c r="N609" s="232"/>
      <c r="O609" s="232"/>
      <c r="P609" s="232"/>
      <c r="Q609" s="232"/>
      <c r="R609" s="232"/>
      <c r="S609" s="232"/>
      <c r="T609" s="23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4" t="s">
        <v>156</v>
      </c>
      <c r="AU609" s="234" t="s">
        <v>83</v>
      </c>
      <c r="AV609" s="13" t="s">
        <v>81</v>
      </c>
      <c r="AW609" s="13" t="s">
        <v>35</v>
      </c>
      <c r="AX609" s="13" t="s">
        <v>73</v>
      </c>
      <c r="AY609" s="234" t="s">
        <v>143</v>
      </c>
    </row>
    <row r="610" s="14" customFormat="1">
      <c r="A610" s="14"/>
      <c r="B610" s="235"/>
      <c r="C610" s="236"/>
      <c r="D610" s="218" t="s">
        <v>156</v>
      </c>
      <c r="E610" s="237" t="s">
        <v>19</v>
      </c>
      <c r="F610" s="238" t="s">
        <v>81</v>
      </c>
      <c r="G610" s="236"/>
      <c r="H610" s="239">
        <v>1</v>
      </c>
      <c r="I610" s="240"/>
      <c r="J610" s="236"/>
      <c r="K610" s="236"/>
      <c r="L610" s="241"/>
      <c r="M610" s="242"/>
      <c r="N610" s="243"/>
      <c r="O610" s="243"/>
      <c r="P610" s="243"/>
      <c r="Q610" s="243"/>
      <c r="R610" s="243"/>
      <c r="S610" s="243"/>
      <c r="T610" s="244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5" t="s">
        <v>156</v>
      </c>
      <c r="AU610" s="245" t="s">
        <v>83</v>
      </c>
      <c r="AV610" s="14" t="s">
        <v>83</v>
      </c>
      <c r="AW610" s="14" t="s">
        <v>35</v>
      </c>
      <c r="AX610" s="14" t="s">
        <v>81</v>
      </c>
      <c r="AY610" s="245" t="s">
        <v>143</v>
      </c>
    </row>
    <row r="611" s="2" customFormat="1" ht="16.5" customHeight="1">
      <c r="A611" s="39"/>
      <c r="B611" s="40"/>
      <c r="C611" s="205" t="s">
        <v>749</v>
      </c>
      <c r="D611" s="205" t="s">
        <v>145</v>
      </c>
      <c r="E611" s="206" t="s">
        <v>1255</v>
      </c>
      <c r="F611" s="207" t="s">
        <v>1256</v>
      </c>
      <c r="G611" s="208" t="s">
        <v>1185</v>
      </c>
      <c r="H611" s="209">
        <v>1</v>
      </c>
      <c r="I611" s="210"/>
      <c r="J611" s="211">
        <f>ROUND(I611*H611,2)</f>
        <v>0</v>
      </c>
      <c r="K611" s="207" t="s">
        <v>149</v>
      </c>
      <c r="L611" s="45"/>
      <c r="M611" s="212" t="s">
        <v>19</v>
      </c>
      <c r="N611" s="213" t="s">
        <v>44</v>
      </c>
      <c r="O611" s="85"/>
      <c r="P611" s="214">
        <f>O611*H611</f>
        <v>0</v>
      </c>
      <c r="Q611" s="214">
        <v>0</v>
      </c>
      <c r="R611" s="214">
        <f>Q611*H611</f>
        <v>0</v>
      </c>
      <c r="S611" s="214">
        <v>0</v>
      </c>
      <c r="T611" s="215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16" t="s">
        <v>1178</v>
      </c>
      <c r="AT611" s="216" t="s">
        <v>145</v>
      </c>
      <c r="AU611" s="216" t="s">
        <v>83</v>
      </c>
      <c r="AY611" s="18" t="s">
        <v>143</v>
      </c>
      <c r="BE611" s="217">
        <f>IF(N611="základní",J611,0)</f>
        <v>0</v>
      </c>
      <c r="BF611" s="217">
        <f>IF(N611="snížená",J611,0)</f>
        <v>0</v>
      </c>
      <c r="BG611" s="217">
        <f>IF(N611="zákl. přenesená",J611,0)</f>
        <v>0</v>
      </c>
      <c r="BH611" s="217">
        <f>IF(N611="sníž. přenesená",J611,0)</f>
        <v>0</v>
      </c>
      <c r="BI611" s="217">
        <f>IF(N611="nulová",J611,0)</f>
        <v>0</v>
      </c>
      <c r="BJ611" s="18" t="s">
        <v>81</v>
      </c>
      <c r="BK611" s="217">
        <f>ROUND(I611*H611,2)</f>
        <v>0</v>
      </c>
      <c r="BL611" s="18" t="s">
        <v>1178</v>
      </c>
      <c r="BM611" s="216" t="s">
        <v>1611</v>
      </c>
    </row>
    <row r="612" s="2" customFormat="1">
      <c r="A612" s="39"/>
      <c r="B612" s="40"/>
      <c r="C612" s="41"/>
      <c r="D612" s="218" t="s">
        <v>152</v>
      </c>
      <c r="E612" s="41"/>
      <c r="F612" s="219" t="s">
        <v>1256</v>
      </c>
      <c r="G612" s="41"/>
      <c r="H612" s="41"/>
      <c r="I612" s="220"/>
      <c r="J612" s="41"/>
      <c r="K612" s="41"/>
      <c r="L612" s="45"/>
      <c r="M612" s="221"/>
      <c r="N612" s="222"/>
      <c r="O612" s="85"/>
      <c r="P612" s="85"/>
      <c r="Q612" s="85"/>
      <c r="R612" s="85"/>
      <c r="S612" s="85"/>
      <c r="T612" s="86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152</v>
      </c>
      <c r="AU612" s="18" t="s">
        <v>83</v>
      </c>
    </row>
    <row r="613" s="2" customFormat="1">
      <c r="A613" s="39"/>
      <c r="B613" s="40"/>
      <c r="C613" s="41"/>
      <c r="D613" s="223" t="s">
        <v>154</v>
      </c>
      <c r="E613" s="41"/>
      <c r="F613" s="224" t="s">
        <v>1258</v>
      </c>
      <c r="G613" s="41"/>
      <c r="H613" s="41"/>
      <c r="I613" s="220"/>
      <c r="J613" s="41"/>
      <c r="K613" s="41"/>
      <c r="L613" s="45"/>
      <c r="M613" s="221"/>
      <c r="N613" s="222"/>
      <c r="O613" s="85"/>
      <c r="P613" s="85"/>
      <c r="Q613" s="85"/>
      <c r="R613" s="85"/>
      <c r="S613" s="85"/>
      <c r="T613" s="86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154</v>
      </c>
      <c r="AU613" s="18" t="s">
        <v>83</v>
      </c>
    </row>
    <row r="614" s="13" customFormat="1">
      <c r="A614" s="13"/>
      <c r="B614" s="225"/>
      <c r="C614" s="226"/>
      <c r="D614" s="218" t="s">
        <v>156</v>
      </c>
      <c r="E614" s="227" t="s">
        <v>19</v>
      </c>
      <c r="F614" s="228" t="s">
        <v>1259</v>
      </c>
      <c r="G614" s="226"/>
      <c r="H614" s="227" t="s">
        <v>19</v>
      </c>
      <c r="I614" s="229"/>
      <c r="J614" s="226"/>
      <c r="K614" s="226"/>
      <c r="L614" s="230"/>
      <c r="M614" s="231"/>
      <c r="N614" s="232"/>
      <c r="O614" s="232"/>
      <c r="P614" s="232"/>
      <c r="Q614" s="232"/>
      <c r="R614" s="232"/>
      <c r="S614" s="232"/>
      <c r="T614" s="23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4" t="s">
        <v>156</v>
      </c>
      <c r="AU614" s="234" t="s">
        <v>83</v>
      </c>
      <c r="AV614" s="13" t="s">
        <v>81</v>
      </c>
      <c r="AW614" s="13" t="s">
        <v>35</v>
      </c>
      <c r="AX614" s="13" t="s">
        <v>73</v>
      </c>
      <c r="AY614" s="234" t="s">
        <v>143</v>
      </c>
    </row>
    <row r="615" s="14" customFormat="1">
      <c r="A615" s="14"/>
      <c r="B615" s="235"/>
      <c r="C615" s="236"/>
      <c r="D615" s="218" t="s">
        <v>156</v>
      </c>
      <c r="E615" s="237" t="s">
        <v>19</v>
      </c>
      <c r="F615" s="238" t="s">
        <v>81</v>
      </c>
      <c r="G615" s="236"/>
      <c r="H615" s="239">
        <v>1</v>
      </c>
      <c r="I615" s="240"/>
      <c r="J615" s="236"/>
      <c r="K615" s="236"/>
      <c r="L615" s="241"/>
      <c r="M615" s="242"/>
      <c r="N615" s="243"/>
      <c r="O615" s="243"/>
      <c r="P615" s="243"/>
      <c r="Q615" s="243"/>
      <c r="R615" s="243"/>
      <c r="S615" s="243"/>
      <c r="T615" s="244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5" t="s">
        <v>156</v>
      </c>
      <c r="AU615" s="245" t="s">
        <v>83</v>
      </c>
      <c r="AV615" s="14" t="s">
        <v>83</v>
      </c>
      <c r="AW615" s="14" t="s">
        <v>35</v>
      </c>
      <c r="AX615" s="14" t="s">
        <v>81</v>
      </c>
      <c r="AY615" s="245" t="s">
        <v>143</v>
      </c>
    </row>
    <row r="616" s="12" customFormat="1" ht="22.8" customHeight="1">
      <c r="A616" s="12"/>
      <c r="B616" s="189"/>
      <c r="C616" s="190"/>
      <c r="D616" s="191" t="s">
        <v>72</v>
      </c>
      <c r="E616" s="203" t="s">
        <v>1260</v>
      </c>
      <c r="F616" s="203" t="s">
        <v>1261</v>
      </c>
      <c r="G616" s="190"/>
      <c r="H616" s="190"/>
      <c r="I616" s="193"/>
      <c r="J616" s="204">
        <f>BK616</f>
        <v>0</v>
      </c>
      <c r="K616" s="190"/>
      <c r="L616" s="195"/>
      <c r="M616" s="196"/>
      <c r="N616" s="197"/>
      <c r="O616" s="197"/>
      <c r="P616" s="198">
        <f>SUM(P617:P624)</f>
        <v>0</v>
      </c>
      <c r="Q616" s="197"/>
      <c r="R616" s="198">
        <f>SUM(R617:R624)</f>
        <v>0</v>
      </c>
      <c r="S616" s="197"/>
      <c r="T616" s="199">
        <f>SUM(T617:T624)</f>
        <v>0</v>
      </c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R616" s="200" t="s">
        <v>191</v>
      </c>
      <c r="AT616" s="201" t="s">
        <v>72</v>
      </c>
      <c r="AU616" s="201" t="s">
        <v>81</v>
      </c>
      <c r="AY616" s="200" t="s">
        <v>143</v>
      </c>
      <c r="BK616" s="202">
        <f>SUM(BK617:BK624)</f>
        <v>0</v>
      </c>
    </row>
    <row r="617" s="2" customFormat="1" ht="16.5" customHeight="1">
      <c r="A617" s="39"/>
      <c r="B617" s="40"/>
      <c r="C617" s="205" t="s">
        <v>755</v>
      </c>
      <c r="D617" s="205" t="s">
        <v>145</v>
      </c>
      <c r="E617" s="206" t="s">
        <v>1262</v>
      </c>
      <c r="F617" s="207" t="s">
        <v>1263</v>
      </c>
      <c r="G617" s="208" t="s">
        <v>1185</v>
      </c>
      <c r="H617" s="209">
        <v>2</v>
      </c>
      <c r="I617" s="210"/>
      <c r="J617" s="211">
        <f>ROUND(I617*H617,2)</f>
        <v>0</v>
      </c>
      <c r="K617" s="207" t="s">
        <v>149</v>
      </c>
      <c r="L617" s="45"/>
      <c r="M617" s="212" t="s">
        <v>19</v>
      </c>
      <c r="N617" s="213" t="s">
        <v>44</v>
      </c>
      <c r="O617" s="85"/>
      <c r="P617" s="214">
        <f>O617*H617</f>
        <v>0</v>
      </c>
      <c r="Q617" s="214">
        <v>0</v>
      </c>
      <c r="R617" s="214">
        <f>Q617*H617</f>
        <v>0</v>
      </c>
      <c r="S617" s="214">
        <v>0</v>
      </c>
      <c r="T617" s="215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16" t="s">
        <v>1178</v>
      </c>
      <c r="AT617" s="216" t="s">
        <v>145</v>
      </c>
      <c r="AU617" s="216" t="s">
        <v>83</v>
      </c>
      <c r="AY617" s="18" t="s">
        <v>143</v>
      </c>
      <c r="BE617" s="217">
        <f>IF(N617="základní",J617,0)</f>
        <v>0</v>
      </c>
      <c r="BF617" s="217">
        <f>IF(N617="snížená",J617,0)</f>
        <v>0</v>
      </c>
      <c r="BG617" s="217">
        <f>IF(N617="zákl. přenesená",J617,0)</f>
        <v>0</v>
      </c>
      <c r="BH617" s="217">
        <f>IF(N617="sníž. přenesená",J617,0)</f>
        <v>0</v>
      </c>
      <c r="BI617" s="217">
        <f>IF(N617="nulová",J617,0)</f>
        <v>0</v>
      </c>
      <c r="BJ617" s="18" t="s">
        <v>81</v>
      </c>
      <c r="BK617" s="217">
        <f>ROUND(I617*H617,2)</f>
        <v>0</v>
      </c>
      <c r="BL617" s="18" t="s">
        <v>1178</v>
      </c>
      <c r="BM617" s="216" t="s">
        <v>1612</v>
      </c>
    </row>
    <row r="618" s="2" customFormat="1">
      <c r="A618" s="39"/>
      <c r="B618" s="40"/>
      <c r="C618" s="41"/>
      <c r="D618" s="218" t="s">
        <v>152</v>
      </c>
      <c r="E618" s="41"/>
      <c r="F618" s="219" t="s">
        <v>1263</v>
      </c>
      <c r="G618" s="41"/>
      <c r="H618" s="41"/>
      <c r="I618" s="220"/>
      <c r="J618" s="41"/>
      <c r="K618" s="41"/>
      <c r="L618" s="45"/>
      <c r="M618" s="221"/>
      <c r="N618" s="222"/>
      <c r="O618" s="85"/>
      <c r="P618" s="85"/>
      <c r="Q618" s="85"/>
      <c r="R618" s="85"/>
      <c r="S618" s="85"/>
      <c r="T618" s="86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152</v>
      </c>
      <c r="AU618" s="18" t="s">
        <v>83</v>
      </c>
    </row>
    <row r="619" s="2" customFormat="1">
      <c r="A619" s="39"/>
      <c r="B619" s="40"/>
      <c r="C619" s="41"/>
      <c r="D619" s="223" t="s">
        <v>154</v>
      </c>
      <c r="E619" s="41"/>
      <c r="F619" s="224" t="s">
        <v>1265</v>
      </c>
      <c r="G619" s="41"/>
      <c r="H619" s="41"/>
      <c r="I619" s="220"/>
      <c r="J619" s="41"/>
      <c r="K619" s="41"/>
      <c r="L619" s="45"/>
      <c r="M619" s="221"/>
      <c r="N619" s="222"/>
      <c r="O619" s="85"/>
      <c r="P619" s="85"/>
      <c r="Q619" s="85"/>
      <c r="R619" s="85"/>
      <c r="S619" s="85"/>
      <c r="T619" s="86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154</v>
      </c>
      <c r="AU619" s="18" t="s">
        <v>83</v>
      </c>
    </row>
    <row r="620" s="13" customFormat="1">
      <c r="A620" s="13"/>
      <c r="B620" s="225"/>
      <c r="C620" s="226"/>
      <c r="D620" s="218" t="s">
        <v>156</v>
      </c>
      <c r="E620" s="227" t="s">
        <v>19</v>
      </c>
      <c r="F620" s="228" t="s">
        <v>1266</v>
      </c>
      <c r="G620" s="226"/>
      <c r="H620" s="227" t="s">
        <v>19</v>
      </c>
      <c r="I620" s="229"/>
      <c r="J620" s="226"/>
      <c r="K620" s="226"/>
      <c r="L620" s="230"/>
      <c r="M620" s="231"/>
      <c r="N620" s="232"/>
      <c r="O620" s="232"/>
      <c r="P620" s="232"/>
      <c r="Q620" s="232"/>
      <c r="R620" s="232"/>
      <c r="S620" s="232"/>
      <c r="T620" s="23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4" t="s">
        <v>156</v>
      </c>
      <c r="AU620" s="234" t="s">
        <v>83</v>
      </c>
      <c r="AV620" s="13" t="s">
        <v>81</v>
      </c>
      <c r="AW620" s="13" t="s">
        <v>35</v>
      </c>
      <c r="AX620" s="13" t="s">
        <v>73</v>
      </c>
      <c r="AY620" s="234" t="s">
        <v>143</v>
      </c>
    </row>
    <row r="621" s="14" customFormat="1">
      <c r="A621" s="14"/>
      <c r="B621" s="235"/>
      <c r="C621" s="236"/>
      <c r="D621" s="218" t="s">
        <v>156</v>
      </c>
      <c r="E621" s="237" t="s">
        <v>19</v>
      </c>
      <c r="F621" s="238" t="s">
        <v>81</v>
      </c>
      <c r="G621" s="236"/>
      <c r="H621" s="239">
        <v>1</v>
      </c>
      <c r="I621" s="240"/>
      <c r="J621" s="236"/>
      <c r="K621" s="236"/>
      <c r="L621" s="241"/>
      <c r="M621" s="242"/>
      <c r="N621" s="243"/>
      <c r="O621" s="243"/>
      <c r="P621" s="243"/>
      <c r="Q621" s="243"/>
      <c r="R621" s="243"/>
      <c r="S621" s="243"/>
      <c r="T621" s="244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5" t="s">
        <v>156</v>
      </c>
      <c r="AU621" s="245" t="s">
        <v>83</v>
      </c>
      <c r="AV621" s="14" t="s">
        <v>83</v>
      </c>
      <c r="AW621" s="14" t="s">
        <v>35</v>
      </c>
      <c r="AX621" s="14" t="s">
        <v>73</v>
      </c>
      <c r="AY621" s="245" t="s">
        <v>143</v>
      </c>
    </row>
    <row r="622" s="13" customFormat="1">
      <c r="A622" s="13"/>
      <c r="B622" s="225"/>
      <c r="C622" s="226"/>
      <c r="D622" s="218" t="s">
        <v>156</v>
      </c>
      <c r="E622" s="227" t="s">
        <v>19</v>
      </c>
      <c r="F622" s="228" t="s">
        <v>1267</v>
      </c>
      <c r="G622" s="226"/>
      <c r="H622" s="227" t="s">
        <v>19</v>
      </c>
      <c r="I622" s="229"/>
      <c r="J622" s="226"/>
      <c r="K622" s="226"/>
      <c r="L622" s="230"/>
      <c r="M622" s="231"/>
      <c r="N622" s="232"/>
      <c r="O622" s="232"/>
      <c r="P622" s="232"/>
      <c r="Q622" s="232"/>
      <c r="R622" s="232"/>
      <c r="S622" s="232"/>
      <c r="T622" s="23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4" t="s">
        <v>156</v>
      </c>
      <c r="AU622" s="234" t="s">
        <v>83</v>
      </c>
      <c r="AV622" s="13" t="s">
        <v>81</v>
      </c>
      <c r="AW622" s="13" t="s">
        <v>35</v>
      </c>
      <c r="AX622" s="13" t="s">
        <v>73</v>
      </c>
      <c r="AY622" s="234" t="s">
        <v>143</v>
      </c>
    </row>
    <row r="623" s="14" customFormat="1">
      <c r="A623" s="14"/>
      <c r="B623" s="235"/>
      <c r="C623" s="236"/>
      <c r="D623" s="218" t="s">
        <v>156</v>
      </c>
      <c r="E623" s="237" t="s">
        <v>19</v>
      </c>
      <c r="F623" s="238" t="s">
        <v>81</v>
      </c>
      <c r="G623" s="236"/>
      <c r="H623" s="239">
        <v>1</v>
      </c>
      <c r="I623" s="240"/>
      <c r="J623" s="236"/>
      <c r="K623" s="236"/>
      <c r="L623" s="241"/>
      <c r="M623" s="242"/>
      <c r="N623" s="243"/>
      <c r="O623" s="243"/>
      <c r="P623" s="243"/>
      <c r="Q623" s="243"/>
      <c r="R623" s="243"/>
      <c r="S623" s="243"/>
      <c r="T623" s="244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5" t="s">
        <v>156</v>
      </c>
      <c r="AU623" s="245" t="s">
        <v>83</v>
      </c>
      <c r="AV623" s="14" t="s">
        <v>83</v>
      </c>
      <c r="AW623" s="14" t="s">
        <v>35</v>
      </c>
      <c r="AX623" s="14" t="s">
        <v>73</v>
      </c>
      <c r="AY623" s="245" t="s">
        <v>143</v>
      </c>
    </row>
    <row r="624" s="15" customFormat="1">
      <c r="A624" s="15"/>
      <c r="B624" s="246"/>
      <c r="C624" s="247"/>
      <c r="D624" s="218" t="s">
        <v>156</v>
      </c>
      <c r="E624" s="248" t="s">
        <v>19</v>
      </c>
      <c r="F624" s="249" t="s">
        <v>174</v>
      </c>
      <c r="G624" s="247"/>
      <c r="H624" s="250">
        <v>2</v>
      </c>
      <c r="I624" s="251"/>
      <c r="J624" s="247"/>
      <c r="K624" s="247"/>
      <c r="L624" s="252"/>
      <c r="M624" s="253"/>
      <c r="N624" s="254"/>
      <c r="O624" s="254"/>
      <c r="P624" s="254"/>
      <c r="Q624" s="254"/>
      <c r="R624" s="254"/>
      <c r="S624" s="254"/>
      <c r="T624" s="255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56" t="s">
        <v>156</v>
      </c>
      <c r="AU624" s="256" t="s">
        <v>83</v>
      </c>
      <c r="AV624" s="15" t="s">
        <v>150</v>
      </c>
      <c r="AW624" s="15" t="s">
        <v>35</v>
      </c>
      <c r="AX624" s="15" t="s">
        <v>81</v>
      </c>
      <c r="AY624" s="256" t="s">
        <v>143</v>
      </c>
    </row>
    <row r="625" s="12" customFormat="1" ht="22.8" customHeight="1">
      <c r="A625" s="12"/>
      <c r="B625" s="189"/>
      <c r="C625" s="190"/>
      <c r="D625" s="191" t="s">
        <v>72</v>
      </c>
      <c r="E625" s="203" t="s">
        <v>1268</v>
      </c>
      <c r="F625" s="203" t="s">
        <v>1269</v>
      </c>
      <c r="G625" s="190"/>
      <c r="H625" s="190"/>
      <c r="I625" s="193"/>
      <c r="J625" s="204">
        <f>BK625</f>
        <v>0</v>
      </c>
      <c r="K625" s="190"/>
      <c r="L625" s="195"/>
      <c r="M625" s="196"/>
      <c r="N625" s="197"/>
      <c r="O625" s="197"/>
      <c r="P625" s="198">
        <f>SUM(P626:P633)</f>
        <v>0</v>
      </c>
      <c r="Q625" s="197"/>
      <c r="R625" s="198">
        <f>SUM(R626:R633)</f>
        <v>0</v>
      </c>
      <c r="S625" s="197"/>
      <c r="T625" s="199">
        <f>SUM(T626:T633)</f>
        <v>0</v>
      </c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R625" s="200" t="s">
        <v>191</v>
      </c>
      <c r="AT625" s="201" t="s">
        <v>72</v>
      </c>
      <c r="AU625" s="201" t="s">
        <v>81</v>
      </c>
      <c r="AY625" s="200" t="s">
        <v>143</v>
      </c>
      <c r="BK625" s="202">
        <f>SUM(BK626:BK633)</f>
        <v>0</v>
      </c>
    </row>
    <row r="626" s="2" customFormat="1" ht="16.5" customHeight="1">
      <c r="A626" s="39"/>
      <c r="B626" s="40"/>
      <c r="C626" s="205" t="s">
        <v>765</v>
      </c>
      <c r="D626" s="205" t="s">
        <v>145</v>
      </c>
      <c r="E626" s="206" t="s">
        <v>1271</v>
      </c>
      <c r="F626" s="207" t="s">
        <v>1272</v>
      </c>
      <c r="G626" s="208" t="s">
        <v>1185</v>
      </c>
      <c r="H626" s="209">
        <v>1</v>
      </c>
      <c r="I626" s="210"/>
      <c r="J626" s="211">
        <f>ROUND(I626*H626,2)</f>
        <v>0</v>
      </c>
      <c r="K626" s="207" t="s">
        <v>149</v>
      </c>
      <c r="L626" s="45"/>
      <c r="M626" s="212" t="s">
        <v>19</v>
      </c>
      <c r="N626" s="213" t="s">
        <v>44</v>
      </c>
      <c r="O626" s="85"/>
      <c r="P626" s="214">
        <f>O626*H626</f>
        <v>0</v>
      </c>
      <c r="Q626" s="214">
        <v>0</v>
      </c>
      <c r="R626" s="214">
        <f>Q626*H626</f>
        <v>0</v>
      </c>
      <c r="S626" s="214">
        <v>0</v>
      </c>
      <c r="T626" s="215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16" t="s">
        <v>1178</v>
      </c>
      <c r="AT626" s="216" t="s">
        <v>145</v>
      </c>
      <c r="AU626" s="216" t="s">
        <v>83</v>
      </c>
      <c r="AY626" s="18" t="s">
        <v>143</v>
      </c>
      <c r="BE626" s="217">
        <f>IF(N626="základní",J626,0)</f>
        <v>0</v>
      </c>
      <c r="BF626" s="217">
        <f>IF(N626="snížená",J626,0)</f>
        <v>0</v>
      </c>
      <c r="BG626" s="217">
        <f>IF(N626="zákl. přenesená",J626,0)</f>
        <v>0</v>
      </c>
      <c r="BH626" s="217">
        <f>IF(N626="sníž. přenesená",J626,0)</f>
        <v>0</v>
      </c>
      <c r="BI626" s="217">
        <f>IF(N626="nulová",J626,0)</f>
        <v>0</v>
      </c>
      <c r="BJ626" s="18" t="s">
        <v>81</v>
      </c>
      <c r="BK626" s="217">
        <f>ROUND(I626*H626,2)</f>
        <v>0</v>
      </c>
      <c r="BL626" s="18" t="s">
        <v>1178</v>
      </c>
      <c r="BM626" s="216" t="s">
        <v>1613</v>
      </c>
    </row>
    <row r="627" s="2" customFormat="1">
      <c r="A627" s="39"/>
      <c r="B627" s="40"/>
      <c r="C627" s="41"/>
      <c r="D627" s="218" t="s">
        <v>152</v>
      </c>
      <c r="E627" s="41"/>
      <c r="F627" s="219" t="s">
        <v>1272</v>
      </c>
      <c r="G627" s="41"/>
      <c r="H627" s="41"/>
      <c r="I627" s="220"/>
      <c r="J627" s="41"/>
      <c r="K627" s="41"/>
      <c r="L627" s="45"/>
      <c r="M627" s="221"/>
      <c r="N627" s="222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152</v>
      </c>
      <c r="AU627" s="18" t="s">
        <v>83</v>
      </c>
    </row>
    <row r="628" s="2" customFormat="1">
      <c r="A628" s="39"/>
      <c r="B628" s="40"/>
      <c r="C628" s="41"/>
      <c r="D628" s="223" t="s">
        <v>154</v>
      </c>
      <c r="E628" s="41"/>
      <c r="F628" s="224" t="s">
        <v>1274</v>
      </c>
      <c r="G628" s="41"/>
      <c r="H628" s="41"/>
      <c r="I628" s="220"/>
      <c r="J628" s="41"/>
      <c r="K628" s="41"/>
      <c r="L628" s="45"/>
      <c r="M628" s="221"/>
      <c r="N628" s="222"/>
      <c r="O628" s="85"/>
      <c r="P628" s="85"/>
      <c r="Q628" s="85"/>
      <c r="R628" s="85"/>
      <c r="S628" s="85"/>
      <c r="T628" s="86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154</v>
      </c>
      <c r="AU628" s="18" t="s">
        <v>83</v>
      </c>
    </row>
    <row r="629" s="13" customFormat="1">
      <c r="A629" s="13"/>
      <c r="B629" s="225"/>
      <c r="C629" s="226"/>
      <c r="D629" s="218" t="s">
        <v>156</v>
      </c>
      <c r="E629" s="227" t="s">
        <v>19</v>
      </c>
      <c r="F629" s="228" t="s">
        <v>1272</v>
      </c>
      <c r="G629" s="226"/>
      <c r="H629" s="227" t="s">
        <v>19</v>
      </c>
      <c r="I629" s="229"/>
      <c r="J629" s="226"/>
      <c r="K629" s="226"/>
      <c r="L629" s="230"/>
      <c r="M629" s="231"/>
      <c r="N629" s="232"/>
      <c r="O629" s="232"/>
      <c r="P629" s="232"/>
      <c r="Q629" s="232"/>
      <c r="R629" s="232"/>
      <c r="S629" s="232"/>
      <c r="T629" s="23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4" t="s">
        <v>156</v>
      </c>
      <c r="AU629" s="234" t="s">
        <v>83</v>
      </c>
      <c r="AV629" s="13" t="s">
        <v>81</v>
      </c>
      <c r="AW629" s="13" t="s">
        <v>35</v>
      </c>
      <c r="AX629" s="13" t="s">
        <v>73</v>
      </c>
      <c r="AY629" s="234" t="s">
        <v>143</v>
      </c>
    </row>
    <row r="630" s="13" customFormat="1">
      <c r="A630" s="13"/>
      <c r="B630" s="225"/>
      <c r="C630" s="226"/>
      <c r="D630" s="218" t="s">
        <v>156</v>
      </c>
      <c r="E630" s="227" t="s">
        <v>19</v>
      </c>
      <c r="F630" s="228" t="s">
        <v>1275</v>
      </c>
      <c r="G630" s="226"/>
      <c r="H630" s="227" t="s">
        <v>19</v>
      </c>
      <c r="I630" s="229"/>
      <c r="J630" s="226"/>
      <c r="K630" s="226"/>
      <c r="L630" s="230"/>
      <c r="M630" s="231"/>
      <c r="N630" s="232"/>
      <c r="O630" s="232"/>
      <c r="P630" s="232"/>
      <c r="Q630" s="232"/>
      <c r="R630" s="232"/>
      <c r="S630" s="232"/>
      <c r="T630" s="23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4" t="s">
        <v>156</v>
      </c>
      <c r="AU630" s="234" t="s">
        <v>83</v>
      </c>
      <c r="AV630" s="13" t="s">
        <v>81</v>
      </c>
      <c r="AW630" s="13" t="s">
        <v>35</v>
      </c>
      <c r="AX630" s="13" t="s">
        <v>73</v>
      </c>
      <c r="AY630" s="234" t="s">
        <v>143</v>
      </c>
    </row>
    <row r="631" s="13" customFormat="1">
      <c r="A631" s="13"/>
      <c r="B631" s="225"/>
      <c r="C631" s="226"/>
      <c r="D631" s="218" t="s">
        <v>156</v>
      </c>
      <c r="E631" s="227" t="s">
        <v>19</v>
      </c>
      <c r="F631" s="228" t="s">
        <v>1276</v>
      </c>
      <c r="G631" s="226"/>
      <c r="H631" s="227" t="s">
        <v>19</v>
      </c>
      <c r="I631" s="229"/>
      <c r="J631" s="226"/>
      <c r="K631" s="226"/>
      <c r="L631" s="230"/>
      <c r="M631" s="231"/>
      <c r="N631" s="232"/>
      <c r="O631" s="232"/>
      <c r="P631" s="232"/>
      <c r="Q631" s="232"/>
      <c r="R631" s="232"/>
      <c r="S631" s="232"/>
      <c r="T631" s="23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4" t="s">
        <v>156</v>
      </c>
      <c r="AU631" s="234" t="s">
        <v>83</v>
      </c>
      <c r="AV631" s="13" t="s">
        <v>81</v>
      </c>
      <c r="AW631" s="13" t="s">
        <v>35</v>
      </c>
      <c r="AX631" s="13" t="s">
        <v>73</v>
      </c>
      <c r="AY631" s="234" t="s">
        <v>143</v>
      </c>
    </row>
    <row r="632" s="13" customFormat="1">
      <c r="A632" s="13"/>
      <c r="B632" s="225"/>
      <c r="C632" s="226"/>
      <c r="D632" s="218" t="s">
        <v>156</v>
      </c>
      <c r="E632" s="227" t="s">
        <v>19</v>
      </c>
      <c r="F632" s="228" t="s">
        <v>1277</v>
      </c>
      <c r="G632" s="226"/>
      <c r="H632" s="227" t="s">
        <v>19</v>
      </c>
      <c r="I632" s="229"/>
      <c r="J632" s="226"/>
      <c r="K632" s="226"/>
      <c r="L632" s="230"/>
      <c r="M632" s="231"/>
      <c r="N632" s="232"/>
      <c r="O632" s="232"/>
      <c r="P632" s="232"/>
      <c r="Q632" s="232"/>
      <c r="R632" s="232"/>
      <c r="S632" s="232"/>
      <c r="T632" s="23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4" t="s">
        <v>156</v>
      </c>
      <c r="AU632" s="234" t="s">
        <v>83</v>
      </c>
      <c r="AV632" s="13" t="s">
        <v>81</v>
      </c>
      <c r="AW632" s="13" t="s">
        <v>35</v>
      </c>
      <c r="AX632" s="13" t="s">
        <v>73</v>
      </c>
      <c r="AY632" s="234" t="s">
        <v>143</v>
      </c>
    </row>
    <row r="633" s="14" customFormat="1">
      <c r="A633" s="14"/>
      <c r="B633" s="235"/>
      <c r="C633" s="236"/>
      <c r="D633" s="218" t="s">
        <v>156</v>
      </c>
      <c r="E633" s="237" t="s">
        <v>19</v>
      </c>
      <c r="F633" s="238" t="s">
        <v>81</v>
      </c>
      <c r="G633" s="236"/>
      <c r="H633" s="239">
        <v>1</v>
      </c>
      <c r="I633" s="240"/>
      <c r="J633" s="236"/>
      <c r="K633" s="236"/>
      <c r="L633" s="241"/>
      <c r="M633" s="267"/>
      <c r="N633" s="268"/>
      <c r="O633" s="268"/>
      <c r="P633" s="268"/>
      <c r="Q633" s="268"/>
      <c r="R633" s="268"/>
      <c r="S633" s="268"/>
      <c r="T633" s="26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5" t="s">
        <v>156</v>
      </c>
      <c r="AU633" s="245" t="s">
        <v>83</v>
      </c>
      <c r="AV633" s="14" t="s">
        <v>83</v>
      </c>
      <c r="AW633" s="14" t="s">
        <v>35</v>
      </c>
      <c r="AX633" s="14" t="s">
        <v>81</v>
      </c>
      <c r="AY633" s="245" t="s">
        <v>143</v>
      </c>
    </row>
    <row r="634" s="2" customFormat="1" ht="6.96" customHeight="1">
      <c r="A634" s="39"/>
      <c r="B634" s="60"/>
      <c r="C634" s="61"/>
      <c r="D634" s="61"/>
      <c r="E634" s="61"/>
      <c r="F634" s="61"/>
      <c r="G634" s="61"/>
      <c r="H634" s="61"/>
      <c r="I634" s="61"/>
      <c r="J634" s="61"/>
      <c r="K634" s="61"/>
      <c r="L634" s="45"/>
      <c r="M634" s="39"/>
      <c r="O634" s="39"/>
      <c r="P634" s="39"/>
      <c r="Q634" s="39"/>
      <c r="R634" s="39"/>
      <c r="S634" s="39"/>
      <c r="T634" s="39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</row>
  </sheetData>
  <sheetProtection sheet="1" autoFilter="0" formatColumns="0" formatRows="0" objects="1" scenarios="1" spinCount="100000" saltValue="vfSoZBIQgVV7ackJyiB3zslfp0VTW+EWXjCyRcjVUTdDBlQnA+aLpUXvyHsubn9IIdeVwzLOv/N6hft5j0H0Gg==" hashValue="/vz/84lOF3ZVl5vcTezsrKnaFm7VOOqTDkHb3dsVPxi4nFYgE3n6LoU+jUYoHS5kWJbkEmGL+WyHti53M+L9ng==" algorithmName="SHA-512" password="CC35"/>
  <autoFilter ref="C92:K633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8" r:id="rId1" display="https://podminky.urs.cz/item/CS_URS_2023_01/111151131"/>
    <hyperlink ref="F111" r:id="rId2" display="https://podminky.urs.cz/item/CS_URS_2023_01/111151133"/>
    <hyperlink ref="F118" r:id="rId3" display="https://podminky.urs.cz/item/CS_URS_2023_01/111251103"/>
    <hyperlink ref="F123" r:id="rId4" display="https://podminky.urs.cz/item/CS_URS_2023_01/112151012"/>
    <hyperlink ref="F129" r:id="rId5" display="https://podminky.urs.cz/item/CS_URS_2023_01/112155115"/>
    <hyperlink ref="F134" r:id="rId6" display="https://podminky.urs.cz/item/CS_URS_2023_01/112155311"/>
    <hyperlink ref="F139" r:id="rId7" display="https://podminky.urs.cz/item/CS_URS_2023_01/112201112"/>
    <hyperlink ref="F144" r:id="rId8" display="https://podminky.urs.cz/item/CS_URS_2023_01/112211111"/>
    <hyperlink ref="F149" r:id="rId9" display="https://podminky.urs.cz/item/CS_URS_2023_01/113107223"/>
    <hyperlink ref="F155" r:id="rId10" display="https://podminky.urs.cz/item/CS_URS_2023_01/121151123"/>
    <hyperlink ref="F162" r:id="rId11" display="https://podminky.urs.cz/item/CS_URS_2023_01/122252203"/>
    <hyperlink ref="F168" r:id="rId12" display="https://podminky.urs.cz/item/CS_URS_2023_01/132251103"/>
    <hyperlink ref="F176" r:id="rId13" display="https://podminky.urs.cz/item/CS_URS_2023_01/132251251"/>
    <hyperlink ref="F182" r:id="rId14" display="https://podminky.urs.cz/item/CS_URS_2023_01/162201411"/>
    <hyperlink ref="F187" r:id="rId15" display="https://podminky.urs.cz/item/CS_URS_2023_01/162201421"/>
    <hyperlink ref="F192" r:id="rId16" display="https://podminky.urs.cz/item/CS_URS_2023_01/162351104"/>
    <hyperlink ref="F207" r:id="rId17" display="https://podminky.urs.cz/item/CS_URS_2023_01/162751117"/>
    <hyperlink ref="F219" r:id="rId18" display="https://podminky.urs.cz/item/CS_URS_2023_01/162751119"/>
    <hyperlink ref="F231" r:id="rId19" display="https://podminky.urs.cz/item/CS_URS_2023_01/167151111"/>
    <hyperlink ref="F241" r:id="rId20" display="https://podminky.urs.cz/item/CS_URS_2023_01/171151103"/>
    <hyperlink ref="F254" r:id="rId21" display="https://podminky.urs.cz/item/CS_URS_2023_01/171152111"/>
    <hyperlink ref="F260" r:id="rId22" display="https://podminky.urs.cz/item/CS_URS_2023_01/171201221"/>
    <hyperlink ref="F272" r:id="rId23" display="https://podminky.urs.cz/item/CS_URS_2023_01/174101101"/>
    <hyperlink ref="F286" r:id="rId24" display="https://podminky.urs.cz/item/CS_URS_2023_01/181102302"/>
    <hyperlink ref="F298" r:id="rId25" display="https://podminky.urs.cz/item/CS_URS_2023_01/181151311"/>
    <hyperlink ref="F305" r:id="rId26" display="https://podminky.urs.cz/item/CS_URS_2023_01/181411121"/>
    <hyperlink ref="F317" r:id="rId27" display="https://podminky.urs.cz/item/CS_URS_2023_01/181411123"/>
    <hyperlink ref="F326" r:id="rId28" display="https://podminky.urs.cz/item/CS_URS_2023_01/182151111"/>
    <hyperlink ref="F332" r:id="rId29" display="https://podminky.urs.cz/item/CS_URS_2023_01/182201101"/>
    <hyperlink ref="F338" r:id="rId30" display="https://podminky.urs.cz/item/CS_URS_2023_01/182351123"/>
    <hyperlink ref="F344" r:id="rId31" display="https://podminky.urs.cz/item/CS_URS_2023_01/183403115"/>
    <hyperlink ref="F351" r:id="rId32" display="https://podminky.urs.cz/item/CS_URS_2023_01/183403161"/>
    <hyperlink ref="F358" r:id="rId33" display="https://podminky.urs.cz/item/CS_URS_2023_01/183551513"/>
    <hyperlink ref="F365" r:id="rId34" display="https://podminky.urs.cz/item/CS_URS_2023_01/184853511"/>
    <hyperlink ref="F379" r:id="rId35" display="https://podminky.urs.cz/item/CS_URS_2023_01/212755214"/>
    <hyperlink ref="F385" r:id="rId36" display="https://podminky.urs.cz/item/CS_URS_2023_01/214500311"/>
    <hyperlink ref="F397" r:id="rId37" display="https://podminky.urs.cz/item/CS_URS_2023_01/457531112"/>
    <hyperlink ref="F404" r:id="rId38" display="https://podminky.urs.cz/item/CS_URS_2023_01/561041111"/>
    <hyperlink ref="F424" r:id="rId39" display="https://podminky.urs.cz/item/CS_URS_2023_01/564861111"/>
    <hyperlink ref="F436" r:id="rId40" display="https://podminky.urs.cz/item/CS_URS_2023_01/564952113"/>
    <hyperlink ref="F448" r:id="rId41" display="https://podminky.urs.cz/item/CS_URS_2023_01/565155111"/>
    <hyperlink ref="F460" r:id="rId42" display="https://podminky.urs.cz/item/CS_URS_2023_01/569831112"/>
    <hyperlink ref="F465" r:id="rId43" display="https://podminky.urs.cz/item/CS_URS_2023_01/573111112"/>
    <hyperlink ref="F477" r:id="rId44" display="https://podminky.urs.cz/item/CS_URS_2023_01/573211112"/>
    <hyperlink ref="F489" r:id="rId45" display="https://podminky.urs.cz/item/CS_URS_2023_01/577134131"/>
    <hyperlink ref="F502" r:id="rId46" display="https://podminky.urs.cz/item/CS_URS_2023_01/899621111"/>
    <hyperlink ref="F513" r:id="rId47" display="https://podminky.urs.cz/item/CS_URS_2023_01/919726121"/>
    <hyperlink ref="F519" r:id="rId48" display="https://podminky.urs.cz/item/CS_URS_2023_01/935111111"/>
    <hyperlink ref="F536" r:id="rId49" display="https://podminky.urs.cz/item/CS_URS_2023_01/998225111"/>
    <hyperlink ref="F539" r:id="rId50" display="https://podminky.urs.cz/item/CS_URS_2023_01/998225191"/>
    <hyperlink ref="F544" r:id="rId51" display="https://podminky.urs.cz/item/CS_URS_2023_01/011103000"/>
    <hyperlink ref="F549" r:id="rId52" display="https://podminky.urs.cz/item/CS_URS_2023_01/011314000"/>
    <hyperlink ref="F554" r:id="rId53" display="https://podminky.urs.cz/item/CS_URS_2023_01/012103000"/>
    <hyperlink ref="F559" r:id="rId54" display="https://podminky.urs.cz/item/CS_URS_2023_01/012203000"/>
    <hyperlink ref="F564" r:id="rId55" display="https://podminky.urs.cz/item/CS_URS_2023_01/012303000"/>
    <hyperlink ref="F569" r:id="rId56" display="https://podminky.urs.cz/item/CS_URS_2023_01/013254000"/>
    <hyperlink ref="F576" r:id="rId57" display="https://podminky.urs.cz/item/CS_URS_2023_01/030001000.1"/>
    <hyperlink ref="F582" r:id="rId58" display="https://podminky.urs.cz/item/CS_URS_2023_01/032803000"/>
    <hyperlink ref="F588" r:id="rId59" display="https://podminky.urs.cz/item/CS_URS_2023_01/043103000"/>
    <hyperlink ref="F598" r:id="rId60" display="https://podminky.urs.cz/item/CS_URS_2023_01/043194000.1"/>
    <hyperlink ref="F603" r:id="rId61" display="https://podminky.urs.cz/item/CS_URS_2023_01/043203000"/>
    <hyperlink ref="F608" r:id="rId62" display="https://podminky.urs.cz/item/CS_URS_2023_01/049103000"/>
    <hyperlink ref="F613" r:id="rId63" display="https://podminky.urs.cz/item/CS_URS_2023_01/049303000"/>
    <hyperlink ref="F619" r:id="rId64" display="https://podminky.urs.cz/item/CS_URS_2023_01/075002000.1"/>
    <hyperlink ref="F628" r:id="rId65" display="https://podminky.urs.cz/item/CS_URS_2023_01/091504000.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6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102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Realizace společných zařízení v k.ú. Lhotka u Frýdku-Místku - I. 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1614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3. 3. 2023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105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ROUND(J93,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ROUND((SUM(BE93:BE642)),  2)</f>
        <v>0</v>
      </c>
      <c r="G33" s="39"/>
      <c r="H33" s="39"/>
      <c r="I33" s="149">
        <v>0.20999999999999999</v>
      </c>
      <c r="J33" s="148">
        <f>ROUND(((SUM(BE93:BE642))*I33),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ROUND((SUM(BF93:BF642)),  2)</f>
        <v>0</v>
      </c>
      <c r="G34" s="39"/>
      <c r="H34" s="39"/>
      <c r="I34" s="149">
        <v>0.14999999999999999</v>
      </c>
      <c r="J34" s="148">
        <f>ROUND(((SUM(BF93:BF642))*I34),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ROUND((SUM(BG93:BG642)),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ROUND((SUM(BH93:BH642)),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ROUND((SUM(BI93:BI642)),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Realizace společných zařízení v k.ú. Lhotka u Frýdku-Místku - I. 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03 - Polní cesta C35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Lhotka u Frýdku-Místku</v>
      </c>
      <c r="G52" s="41"/>
      <c r="H52" s="41"/>
      <c r="I52" s="33" t="s">
        <v>23</v>
      </c>
      <c r="J52" s="73" t="str">
        <f>IF(J12="","",J12)</f>
        <v>3. 3. 2023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54.45" customHeight="1">
      <c r="A54" s="39"/>
      <c r="B54" s="40"/>
      <c r="C54" s="33" t="s">
        <v>25</v>
      </c>
      <c r="D54" s="41"/>
      <c r="E54" s="41"/>
      <c r="F54" s="28" t="str">
        <f>E15</f>
        <v>ČR - SPÚ, KPÚ pro Moravskoslezský kraj</v>
      </c>
      <c r="G54" s="41"/>
      <c r="H54" s="41"/>
      <c r="I54" s="33" t="s">
        <v>32</v>
      </c>
      <c r="J54" s="37" t="str">
        <f>E21</f>
        <v>Hanousek s.r.o.,Barákova 2745/41, 796 01 Prostějov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Ing. Jan Krč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J93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110</v>
      </c>
      <c r="E60" s="169"/>
      <c r="F60" s="169"/>
      <c r="G60" s="169"/>
      <c r="H60" s="169"/>
      <c r="I60" s="169"/>
      <c r="J60" s="170">
        <f>J94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111</v>
      </c>
      <c r="E61" s="175"/>
      <c r="F61" s="175"/>
      <c r="G61" s="175"/>
      <c r="H61" s="175"/>
      <c r="I61" s="175"/>
      <c r="J61" s="176">
        <f>J95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112</v>
      </c>
      <c r="E62" s="175"/>
      <c r="F62" s="175"/>
      <c r="G62" s="175"/>
      <c r="H62" s="175"/>
      <c r="I62" s="175"/>
      <c r="J62" s="176">
        <f>J418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113</v>
      </c>
      <c r="E63" s="175"/>
      <c r="F63" s="175"/>
      <c r="G63" s="175"/>
      <c r="H63" s="175"/>
      <c r="I63" s="175"/>
      <c r="J63" s="176">
        <f>J436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114</v>
      </c>
      <c r="E64" s="175"/>
      <c r="F64" s="175"/>
      <c r="G64" s="175"/>
      <c r="H64" s="175"/>
      <c r="I64" s="175"/>
      <c r="J64" s="176">
        <f>J458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1429</v>
      </c>
      <c r="E65" s="175"/>
      <c r="F65" s="175"/>
      <c r="G65" s="175"/>
      <c r="H65" s="175"/>
      <c r="I65" s="175"/>
      <c r="J65" s="176">
        <f>J479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116</v>
      </c>
      <c r="E66" s="175"/>
      <c r="F66" s="175"/>
      <c r="G66" s="175"/>
      <c r="H66" s="175"/>
      <c r="I66" s="175"/>
      <c r="J66" s="176">
        <f>J538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117</v>
      </c>
      <c r="E67" s="175"/>
      <c r="F67" s="175"/>
      <c r="G67" s="175"/>
      <c r="H67" s="175"/>
      <c r="I67" s="175"/>
      <c r="J67" s="176">
        <f>J549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119</v>
      </c>
      <c r="E68" s="175"/>
      <c r="F68" s="175"/>
      <c r="G68" s="175"/>
      <c r="H68" s="175"/>
      <c r="I68" s="175"/>
      <c r="J68" s="176">
        <f>J556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122</v>
      </c>
      <c r="E69" s="169"/>
      <c r="F69" s="169"/>
      <c r="G69" s="169"/>
      <c r="H69" s="169"/>
      <c r="I69" s="169"/>
      <c r="J69" s="170">
        <f>J563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123</v>
      </c>
      <c r="E70" s="175"/>
      <c r="F70" s="175"/>
      <c r="G70" s="175"/>
      <c r="H70" s="175"/>
      <c r="I70" s="175"/>
      <c r="J70" s="176">
        <f>J564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124</v>
      </c>
      <c r="E71" s="175"/>
      <c r="F71" s="175"/>
      <c r="G71" s="175"/>
      <c r="H71" s="175"/>
      <c r="I71" s="175"/>
      <c r="J71" s="176">
        <f>J596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125</v>
      </c>
      <c r="E72" s="175"/>
      <c r="F72" s="175"/>
      <c r="G72" s="175"/>
      <c r="H72" s="175"/>
      <c r="I72" s="175"/>
      <c r="J72" s="176">
        <f>J608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127</v>
      </c>
      <c r="E73" s="175"/>
      <c r="F73" s="175"/>
      <c r="G73" s="175"/>
      <c r="H73" s="175"/>
      <c r="I73" s="175"/>
      <c r="J73" s="176">
        <f>J634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128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61" t="str">
        <f>E7</f>
        <v>Realizace společných zařízení v k.ú. Lhotka u Frýdku-Místku - I. etapa</v>
      </c>
      <c r="F83" s="33"/>
      <c r="G83" s="33"/>
      <c r="H83" s="33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103</v>
      </c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E9</f>
        <v>SO 03 - Polní cesta C35</v>
      </c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F12</f>
        <v>k.ú. Lhotka u Frýdku-Místku</v>
      </c>
      <c r="G87" s="41"/>
      <c r="H87" s="41"/>
      <c r="I87" s="33" t="s">
        <v>23</v>
      </c>
      <c r="J87" s="73" t="str">
        <f>IF(J12="","",J12)</f>
        <v>3. 3. 2023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54.45" customHeight="1">
      <c r="A89" s="39"/>
      <c r="B89" s="40"/>
      <c r="C89" s="33" t="s">
        <v>25</v>
      </c>
      <c r="D89" s="41"/>
      <c r="E89" s="41"/>
      <c r="F89" s="28" t="str">
        <f>E15</f>
        <v>ČR - SPÚ, KPÚ pro Moravskoslezský kraj</v>
      </c>
      <c r="G89" s="41"/>
      <c r="H89" s="41"/>
      <c r="I89" s="33" t="s">
        <v>32</v>
      </c>
      <c r="J89" s="37" t="str">
        <f>E21</f>
        <v>Hanousek s.r.o.,Barákova 2745/41, 796 01 Prostějov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30</v>
      </c>
      <c r="D90" s="41"/>
      <c r="E90" s="41"/>
      <c r="F90" s="28" t="str">
        <f>IF(E18="","",E18)</f>
        <v>Vyplň údaj</v>
      </c>
      <c r="G90" s="41"/>
      <c r="H90" s="41"/>
      <c r="I90" s="33" t="s">
        <v>36</v>
      </c>
      <c r="J90" s="37" t="str">
        <f>E24</f>
        <v>Ing. Jan Krč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78"/>
      <c r="B92" s="179"/>
      <c r="C92" s="180" t="s">
        <v>129</v>
      </c>
      <c r="D92" s="181" t="s">
        <v>58</v>
      </c>
      <c r="E92" s="181" t="s">
        <v>54</v>
      </c>
      <c r="F92" s="181" t="s">
        <v>55</v>
      </c>
      <c r="G92" s="181" t="s">
        <v>130</v>
      </c>
      <c r="H92" s="181" t="s">
        <v>131</v>
      </c>
      <c r="I92" s="181" t="s">
        <v>132</v>
      </c>
      <c r="J92" s="181" t="s">
        <v>108</v>
      </c>
      <c r="K92" s="182" t="s">
        <v>133</v>
      </c>
      <c r="L92" s="183"/>
      <c r="M92" s="93" t="s">
        <v>19</v>
      </c>
      <c r="N92" s="94" t="s">
        <v>43</v>
      </c>
      <c r="O92" s="94" t="s">
        <v>134</v>
      </c>
      <c r="P92" s="94" t="s">
        <v>135</v>
      </c>
      <c r="Q92" s="94" t="s">
        <v>136</v>
      </c>
      <c r="R92" s="94" t="s">
        <v>137</v>
      </c>
      <c r="S92" s="94" t="s">
        <v>138</v>
      </c>
      <c r="T92" s="95" t="s">
        <v>139</v>
      </c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</row>
    <row r="93" s="2" customFormat="1" ht="22.8" customHeight="1">
      <c r="A93" s="39"/>
      <c r="B93" s="40"/>
      <c r="C93" s="100" t="s">
        <v>140</v>
      </c>
      <c r="D93" s="41"/>
      <c r="E93" s="41"/>
      <c r="F93" s="41"/>
      <c r="G93" s="41"/>
      <c r="H93" s="41"/>
      <c r="I93" s="41"/>
      <c r="J93" s="184">
        <f>BK93</f>
        <v>0</v>
      </c>
      <c r="K93" s="41"/>
      <c r="L93" s="45"/>
      <c r="M93" s="96"/>
      <c r="N93" s="185"/>
      <c r="O93" s="97"/>
      <c r="P93" s="186">
        <f>P94+P563</f>
        <v>0</v>
      </c>
      <c r="Q93" s="97"/>
      <c r="R93" s="186">
        <f>R94+R563</f>
        <v>1651.8194292799999</v>
      </c>
      <c r="S93" s="97"/>
      <c r="T93" s="187">
        <f>T94+T563</f>
        <v>122.95999999999999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72</v>
      </c>
      <c r="AU93" s="18" t="s">
        <v>109</v>
      </c>
      <c r="BK93" s="188">
        <f>BK94+BK563</f>
        <v>0</v>
      </c>
    </row>
    <row r="94" s="12" customFormat="1" ht="25.92" customHeight="1">
      <c r="A94" s="12"/>
      <c r="B94" s="189"/>
      <c r="C94" s="190"/>
      <c r="D94" s="191" t="s">
        <v>72</v>
      </c>
      <c r="E94" s="192" t="s">
        <v>141</v>
      </c>
      <c r="F94" s="192" t="s">
        <v>142</v>
      </c>
      <c r="G94" s="190"/>
      <c r="H94" s="190"/>
      <c r="I94" s="193"/>
      <c r="J94" s="194">
        <f>BK94</f>
        <v>0</v>
      </c>
      <c r="K94" s="190"/>
      <c r="L94" s="195"/>
      <c r="M94" s="196"/>
      <c r="N94" s="197"/>
      <c r="O94" s="197"/>
      <c r="P94" s="198">
        <f>P95+P418+P436+P458+P479+P538+P549+P556</f>
        <v>0</v>
      </c>
      <c r="Q94" s="197"/>
      <c r="R94" s="198">
        <f>R95+R418+R436+R458+R479+R538+R549+R556</f>
        <v>1651.8194292799999</v>
      </c>
      <c r="S94" s="197"/>
      <c r="T94" s="199">
        <f>T95+T418+T436+T458+T479+T538+T549+T556</f>
        <v>122.95999999999999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81</v>
      </c>
      <c r="AT94" s="201" t="s">
        <v>72</v>
      </c>
      <c r="AU94" s="201" t="s">
        <v>73</v>
      </c>
      <c r="AY94" s="200" t="s">
        <v>143</v>
      </c>
      <c r="BK94" s="202">
        <f>BK95+BK418+BK436+BK458+BK479+BK538+BK549+BK556</f>
        <v>0</v>
      </c>
    </row>
    <row r="95" s="12" customFormat="1" ht="22.8" customHeight="1">
      <c r="A95" s="12"/>
      <c r="B95" s="189"/>
      <c r="C95" s="190"/>
      <c r="D95" s="191" t="s">
        <v>72</v>
      </c>
      <c r="E95" s="203" t="s">
        <v>81</v>
      </c>
      <c r="F95" s="203" t="s">
        <v>144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SUM(P96:P417)</f>
        <v>0</v>
      </c>
      <c r="Q95" s="197"/>
      <c r="R95" s="198">
        <f>SUM(R96:R417)</f>
        <v>33.915084999999991</v>
      </c>
      <c r="S95" s="197"/>
      <c r="T95" s="199">
        <f>SUM(T96:T417)</f>
        <v>122.95999999999999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81</v>
      </c>
      <c r="AT95" s="201" t="s">
        <v>72</v>
      </c>
      <c r="AU95" s="201" t="s">
        <v>81</v>
      </c>
      <c r="AY95" s="200" t="s">
        <v>143</v>
      </c>
      <c r="BK95" s="202">
        <f>SUM(BK96:BK417)</f>
        <v>0</v>
      </c>
    </row>
    <row r="96" s="2" customFormat="1" ht="16.5" customHeight="1">
      <c r="A96" s="39"/>
      <c r="B96" s="40"/>
      <c r="C96" s="205" t="s">
        <v>81</v>
      </c>
      <c r="D96" s="205" t="s">
        <v>145</v>
      </c>
      <c r="E96" s="206" t="s">
        <v>1439</v>
      </c>
      <c r="F96" s="207" t="s">
        <v>1440</v>
      </c>
      <c r="G96" s="208" t="s">
        <v>148</v>
      </c>
      <c r="H96" s="209">
        <v>306</v>
      </c>
      <c r="I96" s="210"/>
      <c r="J96" s="211">
        <f>ROUND(I96*H96,2)</f>
        <v>0</v>
      </c>
      <c r="K96" s="207" t="s">
        <v>149</v>
      </c>
      <c r="L96" s="45"/>
      <c r="M96" s="212" t="s">
        <v>19</v>
      </c>
      <c r="N96" s="213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150</v>
      </c>
      <c r="AT96" s="216" t="s">
        <v>145</v>
      </c>
      <c r="AU96" s="216" t="s">
        <v>83</v>
      </c>
      <c r="AY96" s="18" t="s">
        <v>143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150</v>
      </c>
      <c r="BM96" s="216" t="s">
        <v>1615</v>
      </c>
    </row>
    <row r="97" s="2" customFormat="1">
      <c r="A97" s="39"/>
      <c r="B97" s="40"/>
      <c r="C97" s="41"/>
      <c r="D97" s="218" t="s">
        <v>152</v>
      </c>
      <c r="E97" s="41"/>
      <c r="F97" s="219" t="s">
        <v>1442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152</v>
      </c>
      <c r="AU97" s="18" t="s">
        <v>83</v>
      </c>
    </row>
    <row r="98" s="2" customFormat="1">
      <c r="A98" s="39"/>
      <c r="B98" s="40"/>
      <c r="C98" s="41"/>
      <c r="D98" s="223" t="s">
        <v>154</v>
      </c>
      <c r="E98" s="41"/>
      <c r="F98" s="224" t="s">
        <v>1443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154</v>
      </c>
      <c r="AU98" s="18" t="s">
        <v>83</v>
      </c>
    </row>
    <row r="99" s="13" customFormat="1">
      <c r="A99" s="13"/>
      <c r="B99" s="225"/>
      <c r="C99" s="226"/>
      <c r="D99" s="218" t="s">
        <v>156</v>
      </c>
      <c r="E99" s="227" t="s">
        <v>19</v>
      </c>
      <c r="F99" s="228" t="s">
        <v>1616</v>
      </c>
      <c r="G99" s="226"/>
      <c r="H99" s="227" t="s">
        <v>19</v>
      </c>
      <c r="I99" s="229"/>
      <c r="J99" s="226"/>
      <c r="K99" s="226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156</v>
      </c>
      <c r="AU99" s="234" t="s">
        <v>83</v>
      </c>
      <c r="AV99" s="13" t="s">
        <v>81</v>
      </c>
      <c r="AW99" s="13" t="s">
        <v>35</v>
      </c>
      <c r="AX99" s="13" t="s">
        <v>73</v>
      </c>
      <c r="AY99" s="234" t="s">
        <v>143</v>
      </c>
    </row>
    <row r="100" s="13" customFormat="1">
      <c r="A100" s="13"/>
      <c r="B100" s="225"/>
      <c r="C100" s="226"/>
      <c r="D100" s="218" t="s">
        <v>156</v>
      </c>
      <c r="E100" s="227" t="s">
        <v>19</v>
      </c>
      <c r="F100" s="228" t="s">
        <v>158</v>
      </c>
      <c r="G100" s="226"/>
      <c r="H100" s="227" t="s">
        <v>19</v>
      </c>
      <c r="I100" s="229"/>
      <c r="J100" s="226"/>
      <c r="K100" s="226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156</v>
      </c>
      <c r="AU100" s="234" t="s">
        <v>83</v>
      </c>
      <c r="AV100" s="13" t="s">
        <v>81</v>
      </c>
      <c r="AW100" s="13" t="s">
        <v>35</v>
      </c>
      <c r="AX100" s="13" t="s">
        <v>73</v>
      </c>
      <c r="AY100" s="234" t="s">
        <v>143</v>
      </c>
    </row>
    <row r="101" s="13" customFormat="1">
      <c r="A101" s="13"/>
      <c r="B101" s="225"/>
      <c r="C101" s="226"/>
      <c r="D101" s="218" t="s">
        <v>156</v>
      </c>
      <c r="E101" s="227" t="s">
        <v>19</v>
      </c>
      <c r="F101" s="228" t="s">
        <v>159</v>
      </c>
      <c r="G101" s="226"/>
      <c r="H101" s="227" t="s">
        <v>19</v>
      </c>
      <c r="I101" s="229"/>
      <c r="J101" s="226"/>
      <c r="K101" s="226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156</v>
      </c>
      <c r="AU101" s="234" t="s">
        <v>83</v>
      </c>
      <c r="AV101" s="13" t="s">
        <v>81</v>
      </c>
      <c r="AW101" s="13" t="s">
        <v>35</v>
      </c>
      <c r="AX101" s="13" t="s">
        <v>73</v>
      </c>
      <c r="AY101" s="234" t="s">
        <v>143</v>
      </c>
    </row>
    <row r="102" s="14" customFormat="1">
      <c r="A102" s="14"/>
      <c r="B102" s="235"/>
      <c r="C102" s="236"/>
      <c r="D102" s="218" t="s">
        <v>156</v>
      </c>
      <c r="E102" s="237" t="s">
        <v>19</v>
      </c>
      <c r="F102" s="238" t="s">
        <v>1617</v>
      </c>
      <c r="G102" s="236"/>
      <c r="H102" s="239">
        <v>306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156</v>
      </c>
      <c r="AU102" s="245" t="s">
        <v>83</v>
      </c>
      <c r="AV102" s="14" t="s">
        <v>83</v>
      </c>
      <c r="AW102" s="14" t="s">
        <v>35</v>
      </c>
      <c r="AX102" s="14" t="s">
        <v>81</v>
      </c>
      <c r="AY102" s="245" t="s">
        <v>143</v>
      </c>
    </row>
    <row r="103" s="2" customFormat="1" ht="16.5" customHeight="1">
      <c r="A103" s="39"/>
      <c r="B103" s="40"/>
      <c r="C103" s="205" t="s">
        <v>83</v>
      </c>
      <c r="D103" s="205" t="s">
        <v>145</v>
      </c>
      <c r="E103" s="206" t="s">
        <v>1618</v>
      </c>
      <c r="F103" s="207" t="s">
        <v>1619</v>
      </c>
      <c r="G103" s="208" t="s">
        <v>148</v>
      </c>
      <c r="H103" s="209">
        <v>1507</v>
      </c>
      <c r="I103" s="210"/>
      <c r="J103" s="211">
        <f>ROUND(I103*H103,2)</f>
        <v>0</v>
      </c>
      <c r="K103" s="207" t="s">
        <v>149</v>
      </c>
      <c r="L103" s="45"/>
      <c r="M103" s="212" t="s">
        <v>19</v>
      </c>
      <c r="N103" s="213" t="s">
        <v>44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150</v>
      </c>
      <c r="AT103" s="216" t="s">
        <v>145</v>
      </c>
      <c r="AU103" s="216" t="s">
        <v>83</v>
      </c>
      <c r="AY103" s="18" t="s">
        <v>143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81</v>
      </c>
      <c r="BK103" s="217">
        <f>ROUND(I103*H103,2)</f>
        <v>0</v>
      </c>
      <c r="BL103" s="18" t="s">
        <v>150</v>
      </c>
      <c r="BM103" s="216" t="s">
        <v>1620</v>
      </c>
    </row>
    <row r="104" s="2" customFormat="1">
      <c r="A104" s="39"/>
      <c r="B104" s="40"/>
      <c r="C104" s="41"/>
      <c r="D104" s="218" t="s">
        <v>152</v>
      </c>
      <c r="E104" s="41"/>
      <c r="F104" s="219" t="s">
        <v>1621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152</v>
      </c>
      <c r="AU104" s="18" t="s">
        <v>83</v>
      </c>
    </row>
    <row r="105" s="2" customFormat="1">
      <c r="A105" s="39"/>
      <c r="B105" s="40"/>
      <c r="C105" s="41"/>
      <c r="D105" s="223" t="s">
        <v>154</v>
      </c>
      <c r="E105" s="41"/>
      <c r="F105" s="224" t="s">
        <v>1622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154</v>
      </c>
      <c r="AU105" s="18" t="s">
        <v>83</v>
      </c>
    </row>
    <row r="106" s="13" customFormat="1">
      <c r="A106" s="13"/>
      <c r="B106" s="225"/>
      <c r="C106" s="226"/>
      <c r="D106" s="218" t="s">
        <v>156</v>
      </c>
      <c r="E106" s="227" t="s">
        <v>19</v>
      </c>
      <c r="F106" s="228" t="s">
        <v>1616</v>
      </c>
      <c r="G106" s="226"/>
      <c r="H106" s="227" t="s">
        <v>19</v>
      </c>
      <c r="I106" s="229"/>
      <c r="J106" s="226"/>
      <c r="K106" s="226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156</v>
      </c>
      <c r="AU106" s="234" t="s">
        <v>83</v>
      </c>
      <c r="AV106" s="13" t="s">
        <v>81</v>
      </c>
      <c r="AW106" s="13" t="s">
        <v>35</v>
      </c>
      <c r="AX106" s="13" t="s">
        <v>73</v>
      </c>
      <c r="AY106" s="234" t="s">
        <v>143</v>
      </c>
    </row>
    <row r="107" s="13" customFormat="1">
      <c r="A107" s="13"/>
      <c r="B107" s="225"/>
      <c r="C107" s="226"/>
      <c r="D107" s="218" t="s">
        <v>156</v>
      </c>
      <c r="E107" s="227" t="s">
        <v>19</v>
      </c>
      <c r="F107" s="228" t="s">
        <v>166</v>
      </c>
      <c r="G107" s="226"/>
      <c r="H107" s="227" t="s">
        <v>19</v>
      </c>
      <c r="I107" s="229"/>
      <c r="J107" s="226"/>
      <c r="K107" s="226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156</v>
      </c>
      <c r="AU107" s="234" t="s">
        <v>83</v>
      </c>
      <c r="AV107" s="13" t="s">
        <v>81</v>
      </c>
      <c r="AW107" s="13" t="s">
        <v>35</v>
      </c>
      <c r="AX107" s="13" t="s">
        <v>73</v>
      </c>
      <c r="AY107" s="234" t="s">
        <v>143</v>
      </c>
    </row>
    <row r="108" s="14" customFormat="1">
      <c r="A108" s="14"/>
      <c r="B108" s="235"/>
      <c r="C108" s="236"/>
      <c r="D108" s="218" t="s">
        <v>156</v>
      </c>
      <c r="E108" s="237" t="s">
        <v>19</v>
      </c>
      <c r="F108" s="238" t="s">
        <v>1623</v>
      </c>
      <c r="G108" s="236"/>
      <c r="H108" s="239">
        <v>957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156</v>
      </c>
      <c r="AU108" s="245" t="s">
        <v>83</v>
      </c>
      <c r="AV108" s="14" t="s">
        <v>83</v>
      </c>
      <c r="AW108" s="14" t="s">
        <v>35</v>
      </c>
      <c r="AX108" s="14" t="s">
        <v>73</v>
      </c>
      <c r="AY108" s="245" t="s">
        <v>143</v>
      </c>
    </row>
    <row r="109" s="13" customFormat="1">
      <c r="A109" s="13"/>
      <c r="B109" s="225"/>
      <c r="C109" s="226"/>
      <c r="D109" s="218" t="s">
        <v>156</v>
      </c>
      <c r="E109" s="227" t="s">
        <v>19</v>
      </c>
      <c r="F109" s="228" t="s">
        <v>168</v>
      </c>
      <c r="G109" s="226"/>
      <c r="H109" s="227" t="s">
        <v>19</v>
      </c>
      <c r="I109" s="229"/>
      <c r="J109" s="226"/>
      <c r="K109" s="226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156</v>
      </c>
      <c r="AU109" s="234" t="s">
        <v>83</v>
      </c>
      <c r="AV109" s="13" t="s">
        <v>81</v>
      </c>
      <c r="AW109" s="13" t="s">
        <v>35</v>
      </c>
      <c r="AX109" s="13" t="s">
        <v>73</v>
      </c>
      <c r="AY109" s="234" t="s">
        <v>143</v>
      </c>
    </row>
    <row r="110" s="13" customFormat="1">
      <c r="A110" s="13"/>
      <c r="B110" s="225"/>
      <c r="C110" s="226"/>
      <c r="D110" s="218" t="s">
        <v>156</v>
      </c>
      <c r="E110" s="227" t="s">
        <v>19</v>
      </c>
      <c r="F110" s="228" t="s">
        <v>169</v>
      </c>
      <c r="G110" s="226"/>
      <c r="H110" s="227" t="s">
        <v>19</v>
      </c>
      <c r="I110" s="229"/>
      <c r="J110" s="226"/>
      <c r="K110" s="226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156</v>
      </c>
      <c r="AU110" s="234" t="s">
        <v>83</v>
      </c>
      <c r="AV110" s="13" t="s">
        <v>81</v>
      </c>
      <c r="AW110" s="13" t="s">
        <v>35</v>
      </c>
      <c r="AX110" s="13" t="s">
        <v>73</v>
      </c>
      <c r="AY110" s="234" t="s">
        <v>143</v>
      </c>
    </row>
    <row r="111" s="14" customFormat="1">
      <c r="A111" s="14"/>
      <c r="B111" s="235"/>
      <c r="C111" s="236"/>
      <c r="D111" s="218" t="s">
        <v>156</v>
      </c>
      <c r="E111" s="237" t="s">
        <v>19</v>
      </c>
      <c r="F111" s="238" t="s">
        <v>1624</v>
      </c>
      <c r="G111" s="236"/>
      <c r="H111" s="239">
        <v>275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156</v>
      </c>
      <c r="AU111" s="245" t="s">
        <v>83</v>
      </c>
      <c r="AV111" s="14" t="s">
        <v>83</v>
      </c>
      <c r="AW111" s="14" t="s">
        <v>35</v>
      </c>
      <c r="AX111" s="14" t="s">
        <v>73</v>
      </c>
      <c r="AY111" s="245" t="s">
        <v>143</v>
      </c>
    </row>
    <row r="112" s="13" customFormat="1">
      <c r="A112" s="13"/>
      <c r="B112" s="225"/>
      <c r="C112" s="226"/>
      <c r="D112" s="218" t="s">
        <v>156</v>
      </c>
      <c r="E112" s="227" t="s">
        <v>19</v>
      </c>
      <c r="F112" s="228" t="s">
        <v>171</v>
      </c>
      <c r="G112" s="226"/>
      <c r="H112" s="227" t="s">
        <v>19</v>
      </c>
      <c r="I112" s="229"/>
      <c r="J112" s="226"/>
      <c r="K112" s="226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156</v>
      </c>
      <c r="AU112" s="234" t="s">
        <v>83</v>
      </c>
      <c r="AV112" s="13" t="s">
        <v>81</v>
      </c>
      <c r="AW112" s="13" t="s">
        <v>35</v>
      </c>
      <c r="AX112" s="13" t="s">
        <v>73</v>
      </c>
      <c r="AY112" s="234" t="s">
        <v>143</v>
      </c>
    </row>
    <row r="113" s="13" customFormat="1">
      <c r="A113" s="13"/>
      <c r="B113" s="225"/>
      <c r="C113" s="226"/>
      <c r="D113" s="218" t="s">
        <v>156</v>
      </c>
      <c r="E113" s="227" t="s">
        <v>19</v>
      </c>
      <c r="F113" s="228" t="s">
        <v>1625</v>
      </c>
      <c r="G113" s="226"/>
      <c r="H113" s="227" t="s">
        <v>19</v>
      </c>
      <c r="I113" s="229"/>
      <c r="J113" s="226"/>
      <c r="K113" s="226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156</v>
      </c>
      <c r="AU113" s="234" t="s">
        <v>83</v>
      </c>
      <c r="AV113" s="13" t="s">
        <v>81</v>
      </c>
      <c r="AW113" s="13" t="s">
        <v>35</v>
      </c>
      <c r="AX113" s="13" t="s">
        <v>73</v>
      </c>
      <c r="AY113" s="234" t="s">
        <v>143</v>
      </c>
    </row>
    <row r="114" s="14" customFormat="1">
      <c r="A114" s="14"/>
      <c r="B114" s="235"/>
      <c r="C114" s="236"/>
      <c r="D114" s="218" t="s">
        <v>156</v>
      </c>
      <c r="E114" s="237" t="s">
        <v>19</v>
      </c>
      <c r="F114" s="238" t="s">
        <v>1624</v>
      </c>
      <c r="G114" s="236"/>
      <c r="H114" s="239">
        <v>275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156</v>
      </c>
      <c r="AU114" s="245" t="s">
        <v>83</v>
      </c>
      <c r="AV114" s="14" t="s">
        <v>83</v>
      </c>
      <c r="AW114" s="14" t="s">
        <v>35</v>
      </c>
      <c r="AX114" s="14" t="s">
        <v>73</v>
      </c>
      <c r="AY114" s="245" t="s">
        <v>143</v>
      </c>
    </row>
    <row r="115" s="15" customFormat="1">
      <c r="A115" s="15"/>
      <c r="B115" s="246"/>
      <c r="C115" s="247"/>
      <c r="D115" s="218" t="s">
        <v>156</v>
      </c>
      <c r="E115" s="248" t="s">
        <v>19</v>
      </c>
      <c r="F115" s="249" t="s">
        <v>174</v>
      </c>
      <c r="G115" s="247"/>
      <c r="H115" s="250">
        <v>1507</v>
      </c>
      <c r="I115" s="251"/>
      <c r="J115" s="247"/>
      <c r="K115" s="247"/>
      <c r="L115" s="252"/>
      <c r="M115" s="253"/>
      <c r="N115" s="254"/>
      <c r="O115" s="254"/>
      <c r="P115" s="254"/>
      <c r="Q115" s="254"/>
      <c r="R115" s="254"/>
      <c r="S115" s="254"/>
      <c r="T115" s="25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6" t="s">
        <v>156</v>
      </c>
      <c r="AU115" s="256" t="s">
        <v>83</v>
      </c>
      <c r="AV115" s="15" t="s">
        <v>150</v>
      </c>
      <c r="AW115" s="15" t="s">
        <v>35</v>
      </c>
      <c r="AX115" s="15" t="s">
        <v>81</v>
      </c>
      <c r="AY115" s="256" t="s">
        <v>143</v>
      </c>
    </row>
    <row r="116" s="2" customFormat="1" ht="24.15" customHeight="1">
      <c r="A116" s="39"/>
      <c r="B116" s="40"/>
      <c r="C116" s="205" t="s">
        <v>175</v>
      </c>
      <c r="D116" s="205" t="s">
        <v>145</v>
      </c>
      <c r="E116" s="206" t="s">
        <v>1626</v>
      </c>
      <c r="F116" s="207" t="s">
        <v>1627</v>
      </c>
      <c r="G116" s="208" t="s">
        <v>148</v>
      </c>
      <c r="H116" s="209">
        <v>215</v>
      </c>
      <c r="I116" s="210"/>
      <c r="J116" s="211">
        <f>ROUND(I116*H116,2)</f>
        <v>0</v>
      </c>
      <c r="K116" s="207" t="s">
        <v>149</v>
      </c>
      <c r="L116" s="45"/>
      <c r="M116" s="212" t="s">
        <v>19</v>
      </c>
      <c r="N116" s="213" t="s">
        <v>44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150</v>
      </c>
      <c r="AT116" s="216" t="s">
        <v>145</v>
      </c>
      <c r="AU116" s="216" t="s">
        <v>83</v>
      </c>
      <c r="AY116" s="18" t="s">
        <v>143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81</v>
      </c>
      <c r="BK116" s="217">
        <f>ROUND(I116*H116,2)</f>
        <v>0</v>
      </c>
      <c r="BL116" s="18" t="s">
        <v>150</v>
      </c>
      <c r="BM116" s="216" t="s">
        <v>1628</v>
      </c>
    </row>
    <row r="117" s="2" customFormat="1">
      <c r="A117" s="39"/>
      <c r="B117" s="40"/>
      <c r="C117" s="41"/>
      <c r="D117" s="218" t="s">
        <v>152</v>
      </c>
      <c r="E117" s="41"/>
      <c r="F117" s="219" t="s">
        <v>1629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152</v>
      </c>
      <c r="AU117" s="18" t="s">
        <v>83</v>
      </c>
    </row>
    <row r="118" s="2" customFormat="1">
      <c r="A118" s="39"/>
      <c r="B118" s="40"/>
      <c r="C118" s="41"/>
      <c r="D118" s="223" t="s">
        <v>154</v>
      </c>
      <c r="E118" s="41"/>
      <c r="F118" s="224" t="s">
        <v>1630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154</v>
      </c>
      <c r="AU118" s="18" t="s">
        <v>83</v>
      </c>
    </row>
    <row r="119" s="13" customFormat="1">
      <c r="A119" s="13"/>
      <c r="B119" s="225"/>
      <c r="C119" s="226"/>
      <c r="D119" s="218" t="s">
        <v>156</v>
      </c>
      <c r="E119" s="227" t="s">
        <v>19</v>
      </c>
      <c r="F119" s="228" t="s">
        <v>1631</v>
      </c>
      <c r="G119" s="226"/>
      <c r="H119" s="227" t="s">
        <v>19</v>
      </c>
      <c r="I119" s="229"/>
      <c r="J119" s="226"/>
      <c r="K119" s="226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156</v>
      </c>
      <c r="AU119" s="234" t="s">
        <v>83</v>
      </c>
      <c r="AV119" s="13" t="s">
        <v>81</v>
      </c>
      <c r="AW119" s="13" t="s">
        <v>35</v>
      </c>
      <c r="AX119" s="13" t="s">
        <v>73</v>
      </c>
      <c r="AY119" s="234" t="s">
        <v>143</v>
      </c>
    </row>
    <row r="120" s="14" customFormat="1">
      <c r="A120" s="14"/>
      <c r="B120" s="235"/>
      <c r="C120" s="236"/>
      <c r="D120" s="218" t="s">
        <v>156</v>
      </c>
      <c r="E120" s="237" t="s">
        <v>19</v>
      </c>
      <c r="F120" s="238" t="s">
        <v>1632</v>
      </c>
      <c r="G120" s="236"/>
      <c r="H120" s="239">
        <v>215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156</v>
      </c>
      <c r="AU120" s="245" t="s">
        <v>83</v>
      </c>
      <c r="AV120" s="14" t="s">
        <v>83</v>
      </c>
      <c r="AW120" s="14" t="s">
        <v>35</v>
      </c>
      <c r="AX120" s="14" t="s">
        <v>81</v>
      </c>
      <c r="AY120" s="245" t="s">
        <v>143</v>
      </c>
    </row>
    <row r="121" s="2" customFormat="1" ht="16.5" customHeight="1">
      <c r="A121" s="39"/>
      <c r="B121" s="40"/>
      <c r="C121" s="205" t="s">
        <v>150</v>
      </c>
      <c r="D121" s="205" t="s">
        <v>145</v>
      </c>
      <c r="E121" s="206" t="s">
        <v>183</v>
      </c>
      <c r="F121" s="207" t="s">
        <v>184</v>
      </c>
      <c r="G121" s="208" t="s">
        <v>185</v>
      </c>
      <c r="H121" s="209">
        <v>13</v>
      </c>
      <c r="I121" s="210"/>
      <c r="J121" s="211">
        <f>ROUND(I121*H121,2)</f>
        <v>0</v>
      </c>
      <c r="K121" s="207" t="s">
        <v>149</v>
      </c>
      <c r="L121" s="45"/>
      <c r="M121" s="212" t="s">
        <v>19</v>
      </c>
      <c r="N121" s="213" t="s">
        <v>44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150</v>
      </c>
      <c r="AT121" s="216" t="s">
        <v>145</v>
      </c>
      <c r="AU121" s="216" t="s">
        <v>83</v>
      </c>
      <c r="AY121" s="18" t="s">
        <v>143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81</v>
      </c>
      <c r="BK121" s="217">
        <f>ROUND(I121*H121,2)</f>
        <v>0</v>
      </c>
      <c r="BL121" s="18" t="s">
        <v>150</v>
      </c>
      <c r="BM121" s="216" t="s">
        <v>1633</v>
      </c>
    </row>
    <row r="122" s="2" customFormat="1">
      <c r="A122" s="39"/>
      <c r="B122" s="40"/>
      <c r="C122" s="41"/>
      <c r="D122" s="218" t="s">
        <v>152</v>
      </c>
      <c r="E122" s="41"/>
      <c r="F122" s="219" t="s">
        <v>187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152</v>
      </c>
      <c r="AU122" s="18" t="s">
        <v>83</v>
      </c>
    </row>
    <row r="123" s="2" customFormat="1">
      <c r="A123" s="39"/>
      <c r="B123" s="40"/>
      <c r="C123" s="41"/>
      <c r="D123" s="223" t="s">
        <v>154</v>
      </c>
      <c r="E123" s="41"/>
      <c r="F123" s="224" t="s">
        <v>188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154</v>
      </c>
      <c r="AU123" s="18" t="s">
        <v>83</v>
      </c>
    </row>
    <row r="124" s="13" customFormat="1">
      <c r="A124" s="13"/>
      <c r="B124" s="225"/>
      <c r="C124" s="226"/>
      <c r="D124" s="218" t="s">
        <v>156</v>
      </c>
      <c r="E124" s="227" t="s">
        <v>19</v>
      </c>
      <c r="F124" s="228" t="s">
        <v>1631</v>
      </c>
      <c r="G124" s="226"/>
      <c r="H124" s="227" t="s">
        <v>19</v>
      </c>
      <c r="I124" s="229"/>
      <c r="J124" s="226"/>
      <c r="K124" s="226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156</v>
      </c>
      <c r="AU124" s="234" t="s">
        <v>83</v>
      </c>
      <c r="AV124" s="13" t="s">
        <v>81</v>
      </c>
      <c r="AW124" s="13" t="s">
        <v>35</v>
      </c>
      <c r="AX124" s="13" t="s">
        <v>73</v>
      </c>
      <c r="AY124" s="234" t="s">
        <v>143</v>
      </c>
    </row>
    <row r="125" s="14" customFormat="1">
      <c r="A125" s="14"/>
      <c r="B125" s="235"/>
      <c r="C125" s="236"/>
      <c r="D125" s="218" t="s">
        <v>156</v>
      </c>
      <c r="E125" s="237" t="s">
        <v>19</v>
      </c>
      <c r="F125" s="238" t="s">
        <v>242</v>
      </c>
      <c r="G125" s="236"/>
      <c r="H125" s="239">
        <v>13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156</v>
      </c>
      <c r="AU125" s="245" t="s">
        <v>83</v>
      </c>
      <c r="AV125" s="14" t="s">
        <v>83</v>
      </c>
      <c r="AW125" s="14" t="s">
        <v>35</v>
      </c>
      <c r="AX125" s="14" t="s">
        <v>81</v>
      </c>
      <c r="AY125" s="245" t="s">
        <v>143</v>
      </c>
    </row>
    <row r="126" s="13" customFormat="1">
      <c r="A126" s="13"/>
      <c r="B126" s="225"/>
      <c r="C126" s="226"/>
      <c r="D126" s="218" t="s">
        <v>156</v>
      </c>
      <c r="E126" s="227" t="s">
        <v>19</v>
      </c>
      <c r="F126" s="228" t="s">
        <v>190</v>
      </c>
      <c r="G126" s="226"/>
      <c r="H126" s="227" t="s">
        <v>19</v>
      </c>
      <c r="I126" s="229"/>
      <c r="J126" s="226"/>
      <c r="K126" s="226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156</v>
      </c>
      <c r="AU126" s="234" t="s">
        <v>83</v>
      </c>
      <c r="AV126" s="13" t="s">
        <v>81</v>
      </c>
      <c r="AW126" s="13" t="s">
        <v>35</v>
      </c>
      <c r="AX126" s="13" t="s">
        <v>73</v>
      </c>
      <c r="AY126" s="234" t="s">
        <v>143</v>
      </c>
    </row>
    <row r="127" s="2" customFormat="1" ht="16.5" customHeight="1">
      <c r="A127" s="39"/>
      <c r="B127" s="40"/>
      <c r="C127" s="205" t="s">
        <v>191</v>
      </c>
      <c r="D127" s="205" t="s">
        <v>145</v>
      </c>
      <c r="E127" s="206" t="s">
        <v>192</v>
      </c>
      <c r="F127" s="207" t="s">
        <v>193</v>
      </c>
      <c r="G127" s="208" t="s">
        <v>185</v>
      </c>
      <c r="H127" s="209">
        <v>1</v>
      </c>
      <c r="I127" s="210"/>
      <c r="J127" s="211">
        <f>ROUND(I127*H127,2)</f>
        <v>0</v>
      </c>
      <c r="K127" s="207" t="s">
        <v>149</v>
      </c>
      <c r="L127" s="45"/>
      <c r="M127" s="212" t="s">
        <v>19</v>
      </c>
      <c r="N127" s="213" t="s">
        <v>44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150</v>
      </c>
      <c r="AT127" s="216" t="s">
        <v>145</v>
      </c>
      <c r="AU127" s="216" t="s">
        <v>83</v>
      </c>
      <c r="AY127" s="18" t="s">
        <v>143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81</v>
      </c>
      <c r="BK127" s="217">
        <f>ROUND(I127*H127,2)</f>
        <v>0</v>
      </c>
      <c r="BL127" s="18" t="s">
        <v>150</v>
      </c>
      <c r="BM127" s="216" t="s">
        <v>1634</v>
      </c>
    </row>
    <row r="128" s="2" customFormat="1">
      <c r="A128" s="39"/>
      <c r="B128" s="40"/>
      <c r="C128" s="41"/>
      <c r="D128" s="218" t="s">
        <v>152</v>
      </c>
      <c r="E128" s="41"/>
      <c r="F128" s="219" t="s">
        <v>195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152</v>
      </c>
      <c r="AU128" s="18" t="s">
        <v>83</v>
      </c>
    </row>
    <row r="129" s="2" customFormat="1">
      <c r="A129" s="39"/>
      <c r="B129" s="40"/>
      <c r="C129" s="41"/>
      <c r="D129" s="223" t="s">
        <v>154</v>
      </c>
      <c r="E129" s="41"/>
      <c r="F129" s="224" t="s">
        <v>196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154</v>
      </c>
      <c r="AU129" s="18" t="s">
        <v>83</v>
      </c>
    </row>
    <row r="130" s="13" customFormat="1">
      <c r="A130" s="13"/>
      <c r="B130" s="225"/>
      <c r="C130" s="226"/>
      <c r="D130" s="218" t="s">
        <v>156</v>
      </c>
      <c r="E130" s="227" t="s">
        <v>19</v>
      </c>
      <c r="F130" s="228" t="s">
        <v>1631</v>
      </c>
      <c r="G130" s="226"/>
      <c r="H130" s="227" t="s">
        <v>19</v>
      </c>
      <c r="I130" s="229"/>
      <c r="J130" s="226"/>
      <c r="K130" s="226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156</v>
      </c>
      <c r="AU130" s="234" t="s">
        <v>83</v>
      </c>
      <c r="AV130" s="13" t="s">
        <v>81</v>
      </c>
      <c r="AW130" s="13" t="s">
        <v>35</v>
      </c>
      <c r="AX130" s="13" t="s">
        <v>73</v>
      </c>
      <c r="AY130" s="234" t="s">
        <v>143</v>
      </c>
    </row>
    <row r="131" s="14" customFormat="1">
      <c r="A131" s="14"/>
      <c r="B131" s="235"/>
      <c r="C131" s="236"/>
      <c r="D131" s="218" t="s">
        <v>156</v>
      </c>
      <c r="E131" s="237" t="s">
        <v>19</v>
      </c>
      <c r="F131" s="238" t="s">
        <v>81</v>
      </c>
      <c r="G131" s="236"/>
      <c r="H131" s="239">
        <v>1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156</v>
      </c>
      <c r="AU131" s="245" t="s">
        <v>83</v>
      </c>
      <c r="AV131" s="14" t="s">
        <v>83</v>
      </c>
      <c r="AW131" s="14" t="s">
        <v>35</v>
      </c>
      <c r="AX131" s="14" t="s">
        <v>81</v>
      </c>
      <c r="AY131" s="245" t="s">
        <v>143</v>
      </c>
    </row>
    <row r="132" s="13" customFormat="1">
      <c r="A132" s="13"/>
      <c r="B132" s="225"/>
      <c r="C132" s="226"/>
      <c r="D132" s="218" t="s">
        <v>156</v>
      </c>
      <c r="E132" s="227" t="s">
        <v>19</v>
      </c>
      <c r="F132" s="228" t="s">
        <v>190</v>
      </c>
      <c r="G132" s="226"/>
      <c r="H132" s="227" t="s">
        <v>19</v>
      </c>
      <c r="I132" s="229"/>
      <c r="J132" s="226"/>
      <c r="K132" s="226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156</v>
      </c>
      <c r="AU132" s="234" t="s">
        <v>83</v>
      </c>
      <c r="AV132" s="13" t="s">
        <v>81</v>
      </c>
      <c r="AW132" s="13" t="s">
        <v>35</v>
      </c>
      <c r="AX132" s="13" t="s">
        <v>73</v>
      </c>
      <c r="AY132" s="234" t="s">
        <v>143</v>
      </c>
    </row>
    <row r="133" s="2" customFormat="1" ht="16.5" customHeight="1">
      <c r="A133" s="39"/>
      <c r="B133" s="40"/>
      <c r="C133" s="205" t="s">
        <v>198</v>
      </c>
      <c r="D133" s="205" t="s">
        <v>145</v>
      </c>
      <c r="E133" s="206" t="s">
        <v>217</v>
      </c>
      <c r="F133" s="207" t="s">
        <v>218</v>
      </c>
      <c r="G133" s="208" t="s">
        <v>185</v>
      </c>
      <c r="H133" s="209">
        <v>13</v>
      </c>
      <c r="I133" s="210"/>
      <c r="J133" s="211">
        <f>ROUND(I133*H133,2)</f>
        <v>0</v>
      </c>
      <c r="K133" s="207" t="s">
        <v>149</v>
      </c>
      <c r="L133" s="45"/>
      <c r="M133" s="212" t="s">
        <v>19</v>
      </c>
      <c r="N133" s="213" t="s">
        <v>44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150</v>
      </c>
      <c r="AT133" s="216" t="s">
        <v>145</v>
      </c>
      <c r="AU133" s="216" t="s">
        <v>83</v>
      </c>
      <c r="AY133" s="18" t="s">
        <v>143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81</v>
      </c>
      <c r="BK133" s="217">
        <f>ROUND(I133*H133,2)</f>
        <v>0</v>
      </c>
      <c r="BL133" s="18" t="s">
        <v>150</v>
      </c>
      <c r="BM133" s="216" t="s">
        <v>1635</v>
      </c>
    </row>
    <row r="134" s="2" customFormat="1">
      <c r="A134" s="39"/>
      <c r="B134" s="40"/>
      <c r="C134" s="41"/>
      <c r="D134" s="218" t="s">
        <v>152</v>
      </c>
      <c r="E134" s="41"/>
      <c r="F134" s="219" t="s">
        <v>220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152</v>
      </c>
      <c r="AU134" s="18" t="s">
        <v>83</v>
      </c>
    </row>
    <row r="135" s="2" customFormat="1">
      <c r="A135" s="39"/>
      <c r="B135" s="40"/>
      <c r="C135" s="41"/>
      <c r="D135" s="223" t="s">
        <v>154</v>
      </c>
      <c r="E135" s="41"/>
      <c r="F135" s="224" t="s">
        <v>221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154</v>
      </c>
      <c r="AU135" s="18" t="s">
        <v>83</v>
      </c>
    </row>
    <row r="136" s="13" customFormat="1">
      <c r="A136" s="13"/>
      <c r="B136" s="225"/>
      <c r="C136" s="226"/>
      <c r="D136" s="218" t="s">
        <v>156</v>
      </c>
      <c r="E136" s="227" t="s">
        <v>19</v>
      </c>
      <c r="F136" s="228" t="s">
        <v>1631</v>
      </c>
      <c r="G136" s="226"/>
      <c r="H136" s="227" t="s">
        <v>19</v>
      </c>
      <c r="I136" s="229"/>
      <c r="J136" s="226"/>
      <c r="K136" s="226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156</v>
      </c>
      <c r="AU136" s="234" t="s">
        <v>83</v>
      </c>
      <c r="AV136" s="13" t="s">
        <v>81</v>
      </c>
      <c r="AW136" s="13" t="s">
        <v>35</v>
      </c>
      <c r="AX136" s="13" t="s">
        <v>73</v>
      </c>
      <c r="AY136" s="234" t="s">
        <v>143</v>
      </c>
    </row>
    <row r="137" s="14" customFormat="1">
      <c r="A137" s="14"/>
      <c r="B137" s="235"/>
      <c r="C137" s="236"/>
      <c r="D137" s="218" t="s">
        <v>156</v>
      </c>
      <c r="E137" s="237" t="s">
        <v>19</v>
      </c>
      <c r="F137" s="238" t="s">
        <v>242</v>
      </c>
      <c r="G137" s="236"/>
      <c r="H137" s="239">
        <v>13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156</v>
      </c>
      <c r="AU137" s="245" t="s">
        <v>83</v>
      </c>
      <c r="AV137" s="14" t="s">
        <v>83</v>
      </c>
      <c r="AW137" s="14" t="s">
        <v>35</v>
      </c>
      <c r="AX137" s="14" t="s">
        <v>81</v>
      </c>
      <c r="AY137" s="245" t="s">
        <v>143</v>
      </c>
    </row>
    <row r="138" s="2" customFormat="1" ht="21.75" customHeight="1">
      <c r="A138" s="39"/>
      <c r="B138" s="40"/>
      <c r="C138" s="205" t="s">
        <v>204</v>
      </c>
      <c r="D138" s="205" t="s">
        <v>145</v>
      </c>
      <c r="E138" s="206" t="s">
        <v>223</v>
      </c>
      <c r="F138" s="207" t="s">
        <v>224</v>
      </c>
      <c r="G138" s="208" t="s">
        <v>185</v>
      </c>
      <c r="H138" s="209">
        <v>1</v>
      </c>
      <c r="I138" s="210"/>
      <c r="J138" s="211">
        <f>ROUND(I138*H138,2)</f>
        <v>0</v>
      </c>
      <c r="K138" s="207" t="s">
        <v>149</v>
      </c>
      <c r="L138" s="45"/>
      <c r="M138" s="212" t="s">
        <v>19</v>
      </c>
      <c r="N138" s="213" t="s">
        <v>44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150</v>
      </c>
      <c r="AT138" s="216" t="s">
        <v>145</v>
      </c>
      <c r="AU138" s="216" t="s">
        <v>83</v>
      </c>
      <c r="AY138" s="18" t="s">
        <v>143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81</v>
      </c>
      <c r="BK138" s="217">
        <f>ROUND(I138*H138,2)</f>
        <v>0</v>
      </c>
      <c r="BL138" s="18" t="s">
        <v>150</v>
      </c>
      <c r="BM138" s="216" t="s">
        <v>1636</v>
      </c>
    </row>
    <row r="139" s="2" customFormat="1">
      <c r="A139" s="39"/>
      <c r="B139" s="40"/>
      <c r="C139" s="41"/>
      <c r="D139" s="218" t="s">
        <v>152</v>
      </c>
      <c r="E139" s="41"/>
      <c r="F139" s="219" t="s">
        <v>226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152</v>
      </c>
      <c r="AU139" s="18" t="s">
        <v>83</v>
      </c>
    </row>
    <row r="140" s="2" customFormat="1">
      <c r="A140" s="39"/>
      <c r="B140" s="40"/>
      <c r="C140" s="41"/>
      <c r="D140" s="223" t="s">
        <v>154</v>
      </c>
      <c r="E140" s="41"/>
      <c r="F140" s="224" t="s">
        <v>227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154</v>
      </c>
      <c r="AU140" s="18" t="s">
        <v>83</v>
      </c>
    </row>
    <row r="141" s="13" customFormat="1">
      <c r="A141" s="13"/>
      <c r="B141" s="225"/>
      <c r="C141" s="226"/>
      <c r="D141" s="218" t="s">
        <v>156</v>
      </c>
      <c r="E141" s="227" t="s">
        <v>19</v>
      </c>
      <c r="F141" s="228" t="s">
        <v>1631</v>
      </c>
      <c r="G141" s="226"/>
      <c r="H141" s="227" t="s">
        <v>19</v>
      </c>
      <c r="I141" s="229"/>
      <c r="J141" s="226"/>
      <c r="K141" s="226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156</v>
      </c>
      <c r="AU141" s="234" t="s">
        <v>83</v>
      </c>
      <c r="AV141" s="13" t="s">
        <v>81</v>
      </c>
      <c r="AW141" s="13" t="s">
        <v>35</v>
      </c>
      <c r="AX141" s="13" t="s">
        <v>73</v>
      </c>
      <c r="AY141" s="234" t="s">
        <v>143</v>
      </c>
    </row>
    <row r="142" s="14" customFormat="1">
      <c r="A142" s="14"/>
      <c r="B142" s="235"/>
      <c r="C142" s="236"/>
      <c r="D142" s="218" t="s">
        <v>156</v>
      </c>
      <c r="E142" s="237" t="s">
        <v>19</v>
      </c>
      <c r="F142" s="238" t="s">
        <v>81</v>
      </c>
      <c r="G142" s="236"/>
      <c r="H142" s="239">
        <v>1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156</v>
      </c>
      <c r="AU142" s="245" t="s">
        <v>83</v>
      </c>
      <c r="AV142" s="14" t="s">
        <v>83</v>
      </c>
      <c r="AW142" s="14" t="s">
        <v>35</v>
      </c>
      <c r="AX142" s="14" t="s">
        <v>81</v>
      </c>
      <c r="AY142" s="245" t="s">
        <v>143</v>
      </c>
    </row>
    <row r="143" s="2" customFormat="1" ht="16.5" customHeight="1">
      <c r="A143" s="39"/>
      <c r="B143" s="40"/>
      <c r="C143" s="205" t="s">
        <v>210</v>
      </c>
      <c r="D143" s="205" t="s">
        <v>145</v>
      </c>
      <c r="E143" s="206" t="s">
        <v>236</v>
      </c>
      <c r="F143" s="207" t="s">
        <v>237</v>
      </c>
      <c r="G143" s="208" t="s">
        <v>148</v>
      </c>
      <c r="H143" s="209">
        <v>215</v>
      </c>
      <c r="I143" s="210"/>
      <c r="J143" s="211">
        <f>ROUND(I143*H143,2)</f>
        <v>0</v>
      </c>
      <c r="K143" s="207" t="s">
        <v>149</v>
      </c>
      <c r="L143" s="45"/>
      <c r="M143" s="212" t="s">
        <v>19</v>
      </c>
      <c r="N143" s="213" t="s">
        <v>44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150</v>
      </c>
      <c r="AT143" s="216" t="s">
        <v>145</v>
      </c>
      <c r="AU143" s="216" t="s">
        <v>83</v>
      </c>
      <c r="AY143" s="18" t="s">
        <v>143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81</v>
      </c>
      <c r="BK143" s="217">
        <f>ROUND(I143*H143,2)</f>
        <v>0</v>
      </c>
      <c r="BL143" s="18" t="s">
        <v>150</v>
      </c>
      <c r="BM143" s="216" t="s">
        <v>1637</v>
      </c>
    </row>
    <row r="144" s="2" customFormat="1">
      <c r="A144" s="39"/>
      <c r="B144" s="40"/>
      <c r="C144" s="41"/>
      <c r="D144" s="218" t="s">
        <v>152</v>
      </c>
      <c r="E144" s="41"/>
      <c r="F144" s="219" t="s">
        <v>239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152</v>
      </c>
      <c r="AU144" s="18" t="s">
        <v>83</v>
      </c>
    </row>
    <row r="145" s="2" customFormat="1">
      <c r="A145" s="39"/>
      <c r="B145" s="40"/>
      <c r="C145" s="41"/>
      <c r="D145" s="223" t="s">
        <v>154</v>
      </c>
      <c r="E145" s="41"/>
      <c r="F145" s="224" t="s">
        <v>240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154</v>
      </c>
      <c r="AU145" s="18" t="s">
        <v>83</v>
      </c>
    </row>
    <row r="146" s="13" customFormat="1">
      <c r="A146" s="13"/>
      <c r="B146" s="225"/>
      <c r="C146" s="226"/>
      <c r="D146" s="218" t="s">
        <v>156</v>
      </c>
      <c r="E146" s="227" t="s">
        <v>19</v>
      </c>
      <c r="F146" s="228" t="s">
        <v>1631</v>
      </c>
      <c r="G146" s="226"/>
      <c r="H146" s="227" t="s">
        <v>19</v>
      </c>
      <c r="I146" s="229"/>
      <c r="J146" s="226"/>
      <c r="K146" s="226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156</v>
      </c>
      <c r="AU146" s="234" t="s">
        <v>83</v>
      </c>
      <c r="AV146" s="13" t="s">
        <v>81</v>
      </c>
      <c r="AW146" s="13" t="s">
        <v>35</v>
      </c>
      <c r="AX146" s="13" t="s">
        <v>73</v>
      </c>
      <c r="AY146" s="234" t="s">
        <v>143</v>
      </c>
    </row>
    <row r="147" s="14" customFormat="1">
      <c r="A147" s="14"/>
      <c r="B147" s="235"/>
      <c r="C147" s="236"/>
      <c r="D147" s="218" t="s">
        <v>156</v>
      </c>
      <c r="E147" s="237" t="s">
        <v>19</v>
      </c>
      <c r="F147" s="238" t="s">
        <v>1632</v>
      </c>
      <c r="G147" s="236"/>
      <c r="H147" s="239">
        <v>215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156</v>
      </c>
      <c r="AU147" s="245" t="s">
        <v>83</v>
      </c>
      <c r="AV147" s="14" t="s">
        <v>83</v>
      </c>
      <c r="AW147" s="14" t="s">
        <v>35</v>
      </c>
      <c r="AX147" s="14" t="s">
        <v>81</v>
      </c>
      <c r="AY147" s="245" t="s">
        <v>143</v>
      </c>
    </row>
    <row r="148" s="2" customFormat="1" ht="21.75" customHeight="1">
      <c r="A148" s="39"/>
      <c r="B148" s="40"/>
      <c r="C148" s="205" t="s">
        <v>216</v>
      </c>
      <c r="D148" s="205" t="s">
        <v>145</v>
      </c>
      <c r="E148" s="206" t="s">
        <v>243</v>
      </c>
      <c r="F148" s="207" t="s">
        <v>244</v>
      </c>
      <c r="G148" s="208" t="s">
        <v>185</v>
      </c>
      <c r="H148" s="209">
        <v>13</v>
      </c>
      <c r="I148" s="210"/>
      <c r="J148" s="211">
        <f>ROUND(I148*H148,2)</f>
        <v>0</v>
      </c>
      <c r="K148" s="207" t="s">
        <v>149</v>
      </c>
      <c r="L148" s="45"/>
      <c r="M148" s="212" t="s">
        <v>19</v>
      </c>
      <c r="N148" s="213" t="s">
        <v>44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150</v>
      </c>
      <c r="AT148" s="216" t="s">
        <v>145</v>
      </c>
      <c r="AU148" s="216" t="s">
        <v>83</v>
      </c>
      <c r="AY148" s="18" t="s">
        <v>143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81</v>
      </c>
      <c r="BK148" s="217">
        <f>ROUND(I148*H148,2)</f>
        <v>0</v>
      </c>
      <c r="BL148" s="18" t="s">
        <v>150</v>
      </c>
      <c r="BM148" s="216" t="s">
        <v>1638</v>
      </c>
    </row>
    <row r="149" s="2" customFormat="1">
      <c r="A149" s="39"/>
      <c r="B149" s="40"/>
      <c r="C149" s="41"/>
      <c r="D149" s="218" t="s">
        <v>152</v>
      </c>
      <c r="E149" s="41"/>
      <c r="F149" s="219" t="s">
        <v>246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152</v>
      </c>
      <c r="AU149" s="18" t="s">
        <v>83</v>
      </c>
    </row>
    <row r="150" s="2" customFormat="1">
      <c r="A150" s="39"/>
      <c r="B150" s="40"/>
      <c r="C150" s="41"/>
      <c r="D150" s="223" t="s">
        <v>154</v>
      </c>
      <c r="E150" s="41"/>
      <c r="F150" s="224" t="s">
        <v>247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154</v>
      </c>
      <c r="AU150" s="18" t="s">
        <v>83</v>
      </c>
    </row>
    <row r="151" s="13" customFormat="1">
      <c r="A151" s="13"/>
      <c r="B151" s="225"/>
      <c r="C151" s="226"/>
      <c r="D151" s="218" t="s">
        <v>156</v>
      </c>
      <c r="E151" s="227" t="s">
        <v>19</v>
      </c>
      <c r="F151" s="228" t="s">
        <v>1631</v>
      </c>
      <c r="G151" s="226"/>
      <c r="H151" s="227" t="s">
        <v>19</v>
      </c>
      <c r="I151" s="229"/>
      <c r="J151" s="226"/>
      <c r="K151" s="226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156</v>
      </c>
      <c r="AU151" s="234" t="s">
        <v>83</v>
      </c>
      <c r="AV151" s="13" t="s">
        <v>81</v>
      </c>
      <c r="AW151" s="13" t="s">
        <v>35</v>
      </c>
      <c r="AX151" s="13" t="s">
        <v>73</v>
      </c>
      <c r="AY151" s="234" t="s">
        <v>143</v>
      </c>
    </row>
    <row r="152" s="14" customFormat="1">
      <c r="A152" s="14"/>
      <c r="B152" s="235"/>
      <c r="C152" s="236"/>
      <c r="D152" s="218" t="s">
        <v>156</v>
      </c>
      <c r="E152" s="237" t="s">
        <v>19</v>
      </c>
      <c r="F152" s="238" t="s">
        <v>242</v>
      </c>
      <c r="G152" s="236"/>
      <c r="H152" s="239">
        <v>13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156</v>
      </c>
      <c r="AU152" s="245" t="s">
        <v>83</v>
      </c>
      <c r="AV152" s="14" t="s">
        <v>83</v>
      </c>
      <c r="AW152" s="14" t="s">
        <v>35</v>
      </c>
      <c r="AX152" s="14" t="s">
        <v>81</v>
      </c>
      <c r="AY152" s="245" t="s">
        <v>143</v>
      </c>
    </row>
    <row r="153" s="2" customFormat="1" ht="21.75" customHeight="1">
      <c r="A153" s="39"/>
      <c r="B153" s="40"/>
      <c r="C153" s="205" t="s">
        <v>222</v>
      </c>
      <c r="D153" s="205" t="s">
        <v>145</v>
      </c>
      <c r="E153" s="206" t="s">
        <v>249</v>
      </c>
      <c r="F153" s="207" t="s">
        <v>250</v>
      </c>
      <c r="G153" s="208" t="s">
        <v>185</v>
      </c>
      <c r="H153" s="209">
        <v>1</v>
      </c>
      <c r="I153" s="210"/>
      <c r="J153" s="211">
        <f>ROUND(I153*H153,2)</f>
        <v>0</v>
      </c>
      <c r="K153" s="207" t="s">
        <v>149</v>
      </c>
      <c r="L153" s="45"/>
      <c r="M153" s="212" t="s">
        <v>19</v>
      </c>
      <c r="N153" s="213" t="s">
        <v>44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150</v>
      </c>
      <c r="AT153" s="216" t="s">
        <v>145</v>
      </c>
      <c r="AU153" s="216" t="s">
        <v>83</v>
      </c>
      <c r="AY153" s="18" t="s">
        <v>143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81</v>
      </c>
      <c r="BK153" s="217">
        <f>ROUND(I153*H153,2)</f>
        <v>0</v>
      </c>
      <c r="BL153" s="18" t="s">
        <v>150</v>
      </c>
      <c r="BM153" s="216" t="s">
        <v>1639</v>
      </c>
    </row>
    <row r="154" s="2" customFormat="1">
      <c r="A154" s="39"/>
      <c r="B154" s="40"/>
      <c r="C154" s="41"/>
      <c r="D154" s="218" t="s">
        <v>152</v>
      </c>
      <c r="E154" s="41"/>
      <c r="F154" s="219" t="s">
        <v>252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152</v>
      </c>
      <c r="AU154" s="18" t="s">
        <v>83</v>
      </c>
    </row>
    <row r="155" s="2" customFormat="1">
      <c r="A155" s="39"/>
      <c r="B155" s="40"/>
      <c r="C155" s="41"/>
      <c r="D155" s="223" t="s">
        <v>154</v>
      </c>
      <c r="E155" s="41"/>
      <c r="F155" s="224" t="s">
        <v>253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154</v>
      </c>
      <c r="AU155" s="18" t="s">
        <v>83</v>
      </c>
    </row>
    <row r="156" s="13" customFormat="1">
      <c r="A156" s="13"/>
      <c r="B156" s="225"/>
      <c r="C156" s="226"/>
      <c r="D156" s="218" t="s">
        <v>156</v>
      </c>
      <c r="E156" s="227" t="s">
        <v>19</v>
      </c>
      <c r="F156" s="228" t="s">
        <v>1640</v>
      </c>
      <c r="G156" s="226"/>
      <c r="H156" s="227" t="s">
        <v>19</v>
      </c>
      <c r="I156" s="229"/>
      <c r="J156" s="226"/>
      <c r="K156" s="226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156</v>
      </c>
      <c r="AU156" s="234" t="s">
        <v>83</v>
      </c>
      <c r="AV156" s="13" t="s">
        <v>81</v>
      </c>
      <c r="AW156" s="13" t="s">
        <v>35</v>
      </c>
      <c r="AX156" s="13" t="s">
        <v>73</v>
      </c>
      <c r="AY156" s="234" t="s">
        <v>143</v>
      </c>
    </row>
    <row r="157" s="14" customFormat="1">
      <c r="A157" s="14"/>
      <c r="B157" s="235"/>
      <c r="C157" s="236"/>
      <c r="D157" s="218" t="s">
        <v>156</v>
      </c>
      <c r="E157" s="237" t="s">
        <v>19</v>
      </c>
      <c r="F157" s="238" t="s">
        <v>81</v>
      </c>
      <c r="G157" s="236"/>
      <c r="H157" s="239">
        <v>1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156</v>
      </c>
      <c r="AU157" s="245" t="s">
        <v>83</v>
      </c>
      <c r="AV157" s="14" t="s">
        <v>83</v>
      </c>
      <c r="AW157" s="14" t="s">
        <v>35</v>
      </c>
      <c r="AX157" s="14" t="s">
        <v>81</v>
      </c>
      <c r="AY157" s="245" t="s">
        <v>143</v>
      </c>
    </row>
    <row r="158" s="2" customFormat="1" ht="16.5" customHeight="1">
      <c r="A158" s="39"/>
      <c r="B158" s="40"/>
      <c r="C158" s="205" t="s">
        <v>228</v>
      </c>
      <c r="D158" s="205" t="s">
        <v>145</v>
      </c>
      <c r="E158" s="206" t="s">
        <v>272</v>
      </c>
      <c r="F158" s="207" t="s">
        <v>273</v>
      </c>
      <c r="G158" s="208" t="s">
        <v>185</v>
      </c>
      <c r="H158" s="209">
        <v>13</v>
      </c>
      <c r="I158" s="210"/>
      <c r="J158" s="211">
        <f>ROUND(I158*H158,2)</f>
        <v>0</v>
      </c>
      <c r="K158" s="207" t="s">
        <v>149</v>
      </c>
      <c r="L158" s="45"/>
      <c r="M158" s="212" t="s">
        <v>19</v>
      </c>
      <c r="N158" s="213" t="s">
        <v>44</v>
      </c>
      <c r="O158" s="85"/>
      <c r="P158" s="214">
        <f>O158*H158</f>
        <v>0</v>
      </c>
      <c r="Q158" s="214">
        <v>9.0000000000000006E-05</v>
      </c>
      <c r="R158" s="214">
        <f>Q158*H158</f>
        <v>0.00117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150</v>
      </c>
      <c r="AT158" s="216" t="s">
        <v>145</v>
      </c>
      <c r="AU158" s="216" t="s">
        <v>83</v>
      </c>
      <c r="AY158" s="18" t="s">
        <v>143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81</v>
      </c>
      <c r="BK158" s="217">
        <f>ROUND(I158*H158,2)</f>
        <v>0</v>
      </c>
      <c r="BL158" s="18" t="s">
        <v>150</v>
      </c>
      <c r="BM158" s="216" t="s">
        <v>1641</v>
      </c>
    </row>
    <row r="159" s="2" customFormat="1">
      <c r="A159" s="39"/>
      <c r="B159" s="40"/>
      <c r="C159" s="41"/>
      <c r="D159" s="218" t="s">
        <v>152</v>
      </c>
      <c r="E159" s="41"/>
      <c r="F159" s="219" t="s">
        <v>275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152</v>
      </c>
      <c r="AU159" s="18" t="s">
        <v>83</v>
      </c>
    </row>
    <row r="160" s="2" customFormat="1">
      <c r="A160" s="39"/>
      <c r="B160" s="40"/>
      <c r="C160" s="41"/>
      <c r="D160" s="223" t="s">
        <v>154</v>
      </c>
      <c r="E160" s="41"/>
      <c r="F160" s="224" t="s">
        <v>276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154</v>
      </c>
      <c r="AU160" s="18" t="s">
        <v>83</v>
      </c>
    </row>
    <row r="161" s="13" customFormat="1">
      <c r="A161" s="13"/>
      <c r="B161" s="225"/>
      <c r="C161" s="226"/>
      <c r="D161" s="218" t="s">
        <v>156</v>
      </c>
      <c r="E161" s="227" t="s">
        <v>19</v>
      </c>
      <c r="F161" s="228" t="s">
        <v>1631</v>
      </c>
      <c r="G161" s="226"/>
      <c r="H161" s="227" t="s">
        <v>19</v>
      </c>
      <c r="I161" s="229"/>
      <c r="J161" s="226"/>
      <c r="K161" s="226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156</v>
      </c>
      <c r="AU161" s="234" t="s">
        <v>83</v>
      </c>
      <c r="AV161" s="13" t="s">
        <v>81</v>
      </c>
      <c r="AW161" s="13" t="s">
        <v>35</v>
      </c>
      <c r="AX161" s="13" t="s">
        <v>73</v>
      </c>
      <c r="AY161" s="234" t="s">
        <v>143</v>
      </c>
    </row>
    <row r="162" s="14" customFormat="1">
      <c r="A162" s="14"/>
      <c r="B162" s="235"/>
      <c r="C162" s="236"/>
      <c r="D162" s="218" t="s">
        <v>156</v>
      </c>
      <c r="E162" s="237" t="s">
        <v>19</v>
      </c>
      <c r="F162" s="238" t="s">
        <v>242</v>
      </c>
      <c r="G162" s="236"/>
      <c r="H162" s="239">
        <v>13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156</v>
      </c>
      <c r="AU162" s="245" t="s">
        <v>83</v>
      </c>
      <c r="AV162" s="14" t="s">
        <v>83</v>
      </c>
      <c r="AW162" s="14" t="s">
        <v>35</v>
      </c>
      <c r="AX162" s="14" t="s">
        <v>81</v>
      </c>
      <c r="AY162" s="245" t="s">
        <v>143</v>
      </c>
    </row>
    <row r="163" s="2" customFormat="1" ht="16.5" customHeight="1">
      <c r="A163" s="39"/>
      <c r="B163" s="40"/>
      <c r="C163" s="205" t="s">
        <v>235</v>
      </c>
      <c r="D163" s="205" t="s">
        <v>145</v>
      </c>
      <c r="E163" s="206" t="s">
        <v>278</v>
      </c>
      <c r="F163" s="207" t="s">
        <v>279</v>
      </c>
      <c r="G163" s="208" t="s">
        <v>185</v>
      </c>
      <c r="H163" s="209">
        <v>1</v>
      </c>
      <c r="I163" s="210"/>
      <c r="J163" s="211">
        <f>ROUND(I163*H163,2)</f>
        <v>0</v>
      </c>
      <c r="K163" s="207" t="s">
        <v>149</v>
      </c>
      <c r="L163" s="45"/>
      <c r="M163" s="212" t="s">
        <v>19</v>
      </c>
      <c r="N163" s="213" t="s">
        <v>44</v>
      </c>
      <c r="O163" s="85"/>
      <c r="P163" s="214">
        <f>O163*H163</f>
        <v>0</v>
      </c>
      <c r="Q163" s="214">
        <v>0.00018000000000000001</v>
      </c>
      <c r="R163" s="214">
        <f>Q163*H163</f>
        <v>0.00018000000000000001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150</v>
      </c>
      <c r="AT163" s="216" t="s">
        <v>145</v>
      </c>
      <c r="AU163" s="216" t="s">
        <v>83</v>
      </c>
      <c r="AY163" s="18" t="s">
        <v>143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81</v>
      </c>
      <c r="BK163" s="217">
        <f>ROUND(I163*H163,2)</f>
        <v>0</v>
      </c>
      <c r="BL163" s="18" t="s">
        <v>150</v>
      </c>
      <c r="BM163" s="216" t="s">
        <v>1642</v>
      </c>
    </row>
    <row r="164" s="2" customFormat="1">
      <c r="A164" s="39"/>
      <c r="B164" s="40"/>
      <c r="C164" s="41"/>
      <c r="D164" s="218" t="s">
        <v>152</v>
      </c>
      <c r="E164" s="41"/>
      <c r="F164" s="219" t="s">
        <v>281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152</v>
      </c>
      <c r="AU164" s="18" t="s">
        <v>83</v>
      </c>
    </row>
    <row r="165" s="2" customFormat="1">
      <c r="A165" s="39"/>
      <c r="B165" s="40"/>
      <c r="C165" s="41"/>
      <c r="D165" s="223" t="s">
        <v>154</v>
      </c>
      <c r="E165" s="41"/>
      <c r="F165" s="224" t="s">
        <v>282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154</v>
      </c>
      <c r="AU165" s="18" t="s">
        <v>83</v>
      </c>
    </row>
    <row r="166" s="13" customFormat="1">
      <c r="A166" s="13"/>
      <c r="B166" s="225"/>
      <c r="C166" s="226"/>
      <c r="D166" s="218" t="s">
        <v>156</v>
      </c>
      <c r="E166" s="227" t="s">
        <v>19</v>
      </c>
      <c r="F166" s="228" t="s">
        <v>1631</v>
      </c>
      <c r="G166" s="226"/>
      <c r="H166" s="227" t="s">
        <v>19</v>
      </c>
      <c r="I166" s="229"/>
      <c r="J166" s="226"/>
      <c r="K166" s="226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156</v>
      </c>
      <c r="AU166" s="234" t="s">
        <v>83</v>
      </c>
      <c r="AV166" s="13" t="s">
        <v>81</v>
      </c>
      <c r="AW166" s="13" t="s">
        <v>35</v>
      </c>
      <c r="AX166" s="13" t="s">
        <v>73</v>
      </c>
      <c r="AY166" s="234" t="s">
        <v>143</v>
      </c>
    </row>
    <row r="167" s="14" customFormat="1">
      <c r="A167" s="14"/>
      <c r="B167" s="235"/>
      <c r="C167" s="236"/>
      <c r="D167" s="218" t="s">
        <v>156</v>
      </c>
      <c r="E167" s="237" t="s">
        <v>19</v>
      </c>
      <c r="F167" s="238" t="s">
        <v>81</v>
      </c>
      <c r="G167" s="236"/>
      <c r="H167" s="239">
        <v>1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156</v>
      </c>
      <c r="AU167" s="245" t="s">
        <v>83</v>
      </c>
      <c r="AV167" s="14" t="s">
        <v>83</v>
      </c>
      <c r="AW167" s="14" t="s">
        <v>35</v>
      </c>
      <c r="AX167" s="14" t="s">
        <v>81</v>
      </c>
      <c r="AY167" s="245" t="s">
        <v>143</v>
      </c>
    </row>
    <row r="168" s="2" customFormat="1" ht="16.5" customHeight="1">
      <c r="A168" s="39"/>
      <c r="B168" s="40"/>
      <c r="C168" s="205" t="s">
        <v>242</v>
      </c>
      <c r="D168" s="205" t="s">
        <v>145</v>
      </c>
      <c r="E168" s="206" t="s">
        <v>1643</v>
      </c>
      <c r="F168" s="207" t="s">
        <v>1644</v>
      </c>
      <c r="G168" s="208" t="s">
        <v>148</v>
      </c>
      <c r="H168" s="209">
        <v>424</v>
      </c>
      <c r="I168" s="210"/>
      <c r="J168" s="211">
        <f>ROUND(I168*H168,2)</f>
        <v>0</v>
      </c>
      <c r="K168" s="207" t="s">
        <v>149</v>
      </c>
      <c r="L168" s="45"/>
      <c r="M168" s="212" t="s">
        <v>19</v>
      </c>
      <c r="N168" s="213" t="s">
        <v>44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0.28999999999999998</v>
      </c>
      <c r="T168" s="215">
        <f>S168*H168</f>
        <v>122.95999999999999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150</v>
      </c>
      <c r="AT168" s="216" t="s">
        <v>145</v>
      </c>
      <c r="AU168" s="216" t="s">
        <v>83</v>
      </c>
      <c r="AY168" s="18" t="s">
        <v>143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81</v>
      </c>
      <c r="BK168" s="217">
        <f>ROUND(I168*H168,2)</f>
        <v>0</v>
      </c>
      <c r="BL168" s="18" t="s">
        <v>150</v>
      </c>
      <c r="BM168" s="216" t="s">
        <v>1645</v>
      </c>
    </row>
    <row r="169" s="2" customFormat="1">
      <c r="A169" s="39"/>
      <c r="B169" s="40"/>
      <c r="C169" s="41"/>
      <c r="D169" s="218" t="s">
        <v>152</v>
      </c>
      <c r="E169" s="41"/>
      <c r="F169" s="219" t="s">
        <v>1646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152</v>
      </c>
      <c r="AU169" s="18" t="s">
        <v>83</v>
      </c>
    </row>
    <row r="170" s="2" customFormat="1">
      <c r="A170" s="39"/>
      <c r="B170" s="40"/>
      <c r="C170" s="41"/>
      <c r="D170" s="223" t="s">
        <v>154</v>
      </c>
      <c r="E170" s="41"/>
      <c r="F170" s="224" t="s">
        <v>1647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154</v>
      </c>
      <c r="AU170" s="18" t="s">
        <v>83</v>
      </c>
    </row>
    <row r="171" s="13" customFormat="1">
      <c r="A171" s="13"/>
      <c r="B171" s="225"/>
      <c r="C171" s="226"/>
      <c r="D171" s="218" t="s">
        <v>156</v>
      </c>
      <c r="E171" s="227" t="s">
        <v>19</v>
      </c>
      <c r="F171" s="228" t="s">
        <v>1616</v>
      </c>
      <c r="G171" s="226"/>
      <c r="H171" s="227" t="s">
        <v>19</v>
      </c>
      <c r="I171" s="229"/>
      <c r="J171" s="226"/>
      <c r="K171" s="226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156</v>
      </c>
      <c r="AU171" s="234" t="s">
        <v>83</v>
      </c>
      <c r="AV171" s="13" t="s">
        <v>81</v>
      </c>
      <c r="AW171" s="13" t="s">
        <v>35</v>
      </c>
      <c r="AX171" s="13" t="s">
        <v>73</v>
      </c>
      <c r="AY171" s="234" t="s">
        <v>143</v>
      </c>
    </row>
    <row r="172" s="13" customFormat="1">
      <c r="A172" s="13"/>
      <c r="B172" s="225"/>
      <c r="C172" s="226"/>
      <c r="D172" s="218" t="s">
        <v>156</v>
      </c>
      <c r="E172" s="227" t="s">
        <v>19</v>
      </c>
      <c r="F172" s="228" t="s">
        <v>1648</v>
      </c>
      <c r="G172" s="226"/>
      <c r="H172" s="227" t="s">
        <v>19</v>
      </c>
      <c r="I172" s="229"/>
      <c r="J172" s="226"/>
      <c r="K172" s="226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156</v>
      </c>
      <c r="AU172" s="234" t="s">
        <v>83</v>
      </c>
      <c r="AV172" s="13" t="s">
        <v>81</v>
      </c>
      <c r="AW172" s="13" t="s">
        <v>35</v>
      </c>
      <c r="AX172" s="13" t="s">
        <v>73</v>
      </c>
      <c r="AY172" s="234" t="s">
        <v>143</v>
      </c>
    </row>
    <row r="173" s="14" customFormat="1">
      <c r="A173" s="14"/>
      <c r="B173" s="235"/>
      <c r="C173" s="236"/>
      <c r="D173" s="218" t="s">
        <v>156</v>
      </c>
      <c r="E173" s="237" t="s">
        <v>19</v>
      </c>
      <c r="F173" s="238" t="s">
        <v>1649</v>
      </c>
      <c r="G173" s="236"/>
      <c r="H173" s="239">
        <v>424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156</v>
      </c>
      <c r="AU173" s="245" t="s">
        <v>83</v>
      </c>
      <c r="AV173" s="14" t="s">
        <v>83</v>
      </c>
      <c r="AW173" s="14" t="s">
        <v>35</v>
      </c>
      <c r="AX173" s="14" t="s">
        <v>81</v>
      </c>
      <c r="AY173" s="245" t="s">
        <v>143</v>
      </c>
    </row>
    <row r="174" s="2" customFormat="1" ht="16.5" customHeight="1">
      <c r="A174" s="39"/>
      <c r="B174" s="40"/>
      <c r="C174" s="205" t="s">
        <v>248</v>
      </c>
      <c r="D174" s="205" t="s">
        <v>145</v>
      </c>
      <c r="E174" s="206" t="s">
        <v>304</v>
      </c>
      <c r="F174" s="207" t="s">
        <v>305</v>
      </c>
      <c r="G174" s="208" t="s">
        <v>148</v>
      </c>
      <c r="H174" s="209">
        <v>682</v>
      </c>
      <c r="I174" s="210"/>
      <c r="J174" s="211">
        <f>ROUND(I174*H174,2)</f>
        <v>0</v>
      </c>
      <c r="K174" s="207" t="s">
        <v>149</v>
      </c>
      <c r="L174" s="45"/>
      <c r="M174" s="212" t="s">
        <v>19</v>
      </c>
      <c r="N174" s="213" t="s">
        <v>44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150</v>
      </c>
      <c r="AT174" s="216" t="s">
        <v>145</v>
      </c>
      <c r="AU174" s="216" t="s">
        <v>83</v>
      </c>
      <c r="AY174" s="18" t="s">
        <v>143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81</v>
      </c>
      <c r="BK174" s="217">
        <f>ROUND(I174*H174,2)</f>
        <v>0</v>
      </c>
      <c r="BL174" s="18" t="s">
        <v>150</v>
      </c>
      <c r="BM174" s="216" t="s">
        <v>1650</v>
      </c>
    </row>
    <row r="175" s="2" customFormat="1">
      <c r="A175" s="39"/>
      <c r="B175" s="40"/>
      <c r="C175" s="41"/>
      <c r="D175" s="218" t="s">
        <v>152</v>
      </c>
      <c r="E175" s="41"/>
      <c r="F175" s="219" t="s">
        <v>307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152</v>
      </c>
      <c r="AU175" s="18" t="s">
        <v>83</v>
      </c>
    </row>
    <row r="176" s="2" customFormat="1">
      <c r="A176" s="39"/>
      <c r="B176" s="40"/>
      <c r="C176" s="41"/>
      <c r="D176" s="223" t="s">
        <v>154</v>
      </c>
      <c r="E176" s="41"/>
      <c r="F176" s="224" t="s">
        <v>308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154</v>
      </c>
      <c r="AU176" s="18" t="s">
        <v>83</v>
      </c>
    </row>
    <row r="177" s="13" customFormat="1">
      <c r="A177" s="13"/>
      <c r="B177" s="225"/>
      <c r="C177" s="226"/>
      <c r="D177" s="218" t="s">
        <v>156</v>
      </c>
      <c r="E177" s="227" t="s">
        <v>19</v>
      </c>
      <c r="F177" s="228" t="s">
        <v>1616</v>
      </c>
      <c r="G177" s="226"/>
      <c r="H177" s="227" t="s">
        <v>19</v>
      </c>
      <c r="I177" s="229"/>
      <c r="J177" s="226"/>
      <c r="K177" s="226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156</v>
      </c>
      <c r="AU177" s="234" t="s">
        <v>83</v>
      </c>
      <c r="AV177" s="13" t="s">
        <v>81</v>
      </c>
      <c r="AW177" s="13" t="s">
        <v>35</v>
      </c>
      <c r="AX177" s="13" t="s">
        <v>73</v>
      </c>
      <c r="AY177" s="234" t="s">
        <v>143</v>
      </c>
    </row>
    <row r="178" s="13" customFormat="1">
      <c r="A178" s="13"/>
      <c r="B178" s="225"/>
      <c r="C178" s="226"/>
      <c r="D178" s="218" t="s">
        <v>156</v>
      </c>
      <c r="E178" s="227" t="s">
        <v>19</v>
      </c>
      <c r="F178" s="228" t="s">
        <v>1651</v>
      </c>
      <c r="G178" s="226"/>
      <c r="H178" s="227" t="s">
        <v>19</v>
      </c>
      <c r="I178" s="229"/>
      <c r="J178" s="226"/>
      <c r="K178" s="226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156</v>
      </c>
      <c r="AU178" s="234" t="s">
        <v>83</v>
      </c>
      <c r="AV178" s="13" t="s">
        <v>81</v>
      </c>
      <c r="AW178" s="13" t="s">
        <v>35</v>
      </c>
      <c r="AX178" s="13" t="s">
        <v>73</v>
      </c>
      <c r="AY178" s="234" t="s">
        <v>143</v>
      </c>
    </row>
    <row r="179" s="13" customFormat="1">
      <c r="A179" s="13"/>
      <c r="B179" s="225"/>
      <c r="C179" s="226"/>
      <c r="D179" s="218" t="s">
        <v>156</v>
      </c>
      <c r="E179" s="227" t="s">
        <v>19</v>
      </c>
      <c r="F179" s="228" t="s">
        <v>310</v>
      </c>
      <c r="G179" s="226"/>
      <c r="H179" s="227" t="s">
        <v>19</v>
      </c>
      <c r="I179" s="229"/>
      <c r="J179" s="226"/>
      <c r="K179" s="226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156</v>
      </c>
      <c r="AU179" s="234" t="s">
        <v>83</v>
      </c>
      <c r="AV179" s="13" t="s">
        <v>81</v>
      </c>
      <c r="AW179" s="13" t="s">
        <v>35</v>
      </c>
      <c r="AX179" s="13" t="s">
        <v>73</v>
      </c>
      <c r="AY179" s="234" t="s">
        <v>143</v>
      </c>
    </row>
    <row r="180" s="14" customFormat="1">
      <c r="A180" s="14"/>
      <c r="B180" s="235"/>
      <c r="C180" s="236"/>
      <c r="D180" s="218" t="s">
        <v>156</v>
      </c>
      <c r="E180" s="237" t="s">
        <v>19</v>
      </c>
      <c r="F180" s="238" t="s">
        <v>1652</v>
      </c>
      <c r="G180" s="236"/>
      <c r="H180" s="239">
        <v>682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156</v>
      </c>
      <c r="AU180" s="245" t="s">
        <v>83</v>
      </c>
      <c r="AV180" s="14" t="s">
        <v>83</v>
      </c>
      <c r="AW180" s="14" t="s">
        <v>35</v>
      </c>
      <c r="AX180" s="14" t="s">
        <v>81</v>
      </c>
      <c r="AY180" s="245" t="s">
        <v>143</v>
      </c>
    </row>
    <row r="181" s="2" customFormat="1" ht="21.75" customHeight="1">
      <c r="A181" s="39"/>
      <c r="B181" s="40"/>
      <c r="C181" s="205" t="s">
        <v>8</v>
      </c>
      <c r="D181" s="205" t="s">
        <v>145</v>
      </c>
      <c r="E181" s="206" t="s">
        <v>1653</v>
      </c>
      <c r="F181" s="207" t="s">
        <v>1654</v>
      </c>
      <c r="G181" s="208" t="s">
        <v>315</v>
      </c>
      <c r="H181" s="209">
        <v>206.80000000000001</v>
      </c>
      <c r="I181" s="210"/>
      <c r="J181" s="211">
        <f>ROUND(I181*H181,2)</f>
        <v>0</v>
      </c>
      <c r="K181" s="207" t="s">
        <v>149</v>
      </c>
      <c r="L181" s="45"/>
      <c r="M181" s="212" t="s">
        <v>19</v>
      </c>
      <c r="N181" s="213" t="s">
        <v>44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150</v>
      </c>
      <c r="AT181" s="216" t="s">
        <v>145</v>
      </c>
      <c r="AU181" s="216" t="s">
        <v>83</v>
      </c>
      <c r="AY181" s="18" t="s">
        <v>143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81</v>
      </c>
      <c r="BK181" s="217">
        <f>ROUND(I181*H181,2)</f>
        <v>0</v>
      </c>
      <c r="BL181" s="18" t="s">
        <v>150</v>
      </c>
      <c r="BM181" s="216" t="s">
        <v>1655</v>
      </c>
    </row>
    <row r="182" s="2" customFormat="1">
      <c r="A182" s="39"/>
      <c r="B182" s="40"/>
      <c r="C182" s="41"/>
      <c r="D182" s="218" t="s">
        <v>152</v>
      </c>
      <c r="E182" s="41"/>
      <c r="F182" s="219" t="s">
        <v>1656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152</v>
      </c>
      <c r="AU182" s="18" t="s">
        <v>83</v>
      </c>
    </row>
    <row r="183" s="2" customFormat="1">
      <c r="A183" s="39"/>
      <c r="B183" s="40"/>
      <c r="C183" s="41"/>
      <c r="D183" s="223" t="s">
        <v>154</v>
      </c>
      <c r="E183" s="41"/>
      <c r="F183" s="224" t="s">
        <v>1657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154</v>
      </c>
      <c r="AU183" s="18" t="s">
        <v>83</v>
      </c>
    </row>
    <row r="184" s="13" customFormat="1">
      <c r="A184" s="13"/>
      <c r="B184" s="225"/>
      <c r="C184" s="226"/>
      <c r="D184" s="218" t="s">
        <v>156</v>
      </c>
      <c r="E184" s="227" t="s">
        <v>19</v>
      </c>
      <c r="F184" s="228" t="s">
        <v>1616</v>
      </c>
      <c r="G184" s="226"/>
      <c r="H184" s="227" t="s">
        <v>19</v>
      </c>
      <c r="I184" s="229"/>
      <c r="J184" s="226"/>
      <c r="K184" s="226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156</v>
      </c>
      <c r="AU184" s="234" t="s">
        <v>83</v>
      </c>
      <c r="AV184" s="13" t="s">
        <v>81</v>
      </c>
      <c r="AW184" s="13" t="s">
        <v>35</v>
      </c>
      <c r="AX184" s="13" t="s">
        <v>73</v>
      </c>
      <c r="AY184" s="234" t="s">
        <v>143</v>
      </c>
    </row>
    <row r="185" s="13" customFormat="1">
      <c r="A185" s="13"/>
      <c r="B185" s="225"/>
      <c r="C185" s="226"/>
      <c r="D185" s="218" t="s">
        <v>156</v>
      </c>
      <c r="E185" s="227" t="s">
        <v>19</v>
      </c>
      <c r="F185" s="228" t="s">
        <v>319</v>
      </c>
      <c r="G185" s="226"/>
      <c r="H185" s="227" t="s">
        <v>19</v>
      </c>
      <c r="I185" s="229"/>
      <c r="J185" s="226"/>
      <c r="K185" s="226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156</v>
      </c>
      <c r="AU185" s="234" t="s">
        <v>83</v>
      </c>
      <c r="AV185" s="13" t="s">
        <v>81</v>
      </c>
      <c r="AW185" s="13" t="s">
        <v>35</v>
      </c>
      <c r="AX185" s="13" t="s">
        <v>73</v>
      </c>
      <c r="AY185" s="234" t="s">
        <v>143</v>
      </c>
    </row>
    <row r="186" s="14" customFormat="1">
      <c r="A186" s="14"/>
      <c r="B186" s="235"/>
      <c r="C186" s="236"/>
      <c r="D186" s="218" t="s">
        <v>156</v>
      </c>
      <c r="E186" s="237" t="s">
        <v>19</v>
      </c>
      <c r="F186" s="238" t="s">
        <v>1658</v>
      </c>
      <c r="G186" s="236"/>
      <c r="H186" s="239">
        <v>188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156</v>
      </c>
      <c r="AU186" s="245" t="s">
        <v>83</v>
      </c>
      <c r="AV186" s="14" t="s">
        <v>83</v>
      </c>
      <c r="AW186" s="14" t="s">
        <v>35</v>
      </c>
      <c r="AX186" s="14" t="s">
        <v>73</v>
      </c>
      <c r="AY186" s="245" t="s">
        <v>143</v>
      </c>
    </row>
    <row r="187" s="13" customFormat="1">
      <c r="A187" s="13"/>
      <c r="B187" s="225"/>
      <c r="C187" s="226"/>
      <c r="D187" s="218" t="s">
        <v>156</v>
      </c>
      <c r="E187" s="227" t="s">
        <v>19</v>
      </c>
      <c r="F187" s="228" t="s">
        <v>1659</v>
      </c>
      <c r="G187" s="226"/>
      <c r="H187" s="227" t="s">
        <v>19</v>
      </c>
      <c r="I187" s="229"/>
      <c r="J187" s="226"/>
      <c r="K187" s="226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156</v>
      </c>
      <c r="AU187" s="234" t="s">
        <v>83</v>
      </c>
      <c r="AV187" s="13" t="s">
        <v>81</v>
      </c>
      <c r="AW187" s="13" t="s">
        <v>35</v>
      </c>
      <c r="AX187" s="13" t="s">
        <v>73</v>
      </c>
      <c r="AY187" s="234" t="s">
        <v>143</v>
      </c>
    </row>
    <row r="188" s="14" customFormat="1">
      <c r="A188" s="14"/>
      <c r="B188" s="235"/>
      <c r="C188" s="236"/>
      <c r="D188" s="218" t="s">
        <v>156</v>
      </c>
      <c r="E188" s="237" t="s">
        <v>19</v>
      </c>
      <c r="F188" s="238" t="s">
        <v>1660</v>
      </c>
      <c r="G188" s="236"/>
      <c r="H188" s="239">
        <v>18.800000000000001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156</v>
      </c>
      <c r="AU188" s="245" t="s">
        <v>83</v>
      </c>
      <c r="AV188" s="14" t="s">
        <v>83</v>
      </c>
      <c r="AW188" s="14" t="s">
        <v>35</v>
      </c>
      <c r="AX188" s="14" t="s">
        <v>73</v>
      </c>
      <c r="AY188" s="245" t="s">
        <v>143</v>
      </c>
    </row>
    <row r="189" s="15" customFormat="1">
      <c r="A189" s="15"/>
      <c r="B189" s="246"/>
      <c r="C189" s="247"/>
      <c r="D189" s="218" t="s">
        <v>156</v>
      </c>
      <c r="E189" s="248" t="s">
        <v>19</v>
      </c>
      <c r="F189" s="249" t="s">
        <v>174</v>
      </c>
      <c r="G189" s="247"/>
      <c r="H189" s="250">
        <v>206.80000000000001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6" t="s">
        <v>156</v>
      </c>
      <c r="AU189" s="256" t="s">
        <v>83</v>
      </c>
      <c r="AV189" s="15" t="s">
        <v>150</v>
      </c>
      <c r="AW189" s="15" t="s">
        <v>35</v>
      </c>
      <c r="AX189" s="15" t="s">
        <v>81</v>
      </c>
      <c r="AY189" s="256" t="s">
        <v>143</v>
      </c>
    </row>
    <row r="190" s="2" customFormat="1" ht="21.75" customHeight="1">
      <c r="A190" s="39"/>
      <c r="B190" s="40"/>
      <c r="C190" s="205" t="s">
        <v>259</v>
      </c>
      <c r="D190" s="205" t="s">
        <v>145</v>
      </c>
      <c r="E190" s="206" t="s">
        <v>1462</v>
      </c>
      <c r="F190" s="207" t="s">
        <v>1463</v>
      </c>
      <c r="G190" s="208" t="s">
        <v>315</v>
      </c>
      <c r="H190" s="209">
        <v>90</v>
      </c>
      <c r="I190" s="210"/>
      <c r="J190" s="211">
        <f>ROUND(I190*H190,2)</f>
        <v>0</v>
      </c>
      <c r="K190" s="207" t="s">
        <v>149</v>
      </c>
      <c r="L190" s="45"/>
      <c r="M190" s="212" t="s">
        <v>19</v>
      </c>
      <c r="N190" s="213" t="s">
        <v>44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150</v>
      </c>
      <c r="AT190" s="216" t="s">
        <v>145</v>
      </c>
      <c r="AU190" s="216" t="s">
        <v>83</v>
      </c>
      <c r="AY190" s="18" t="s">
        <v>143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81</v>
      </c>
      <c r="BK190" s="217">
        <f>ROUND(I190*H190,2)</f>
        <v>0</v>
      </c>
      <c r="BL190" s="18" t="s">
        <v>150</v>
      </c>
      <c r="BM190" s="216" t="s">
        <v>1661</v>
      </c>
    </row>
    <row r="191" s="2" customFormat="1">
      <c r="A191" s="39"/>
      <c r="B191" s="40"/>
      <c r="C191" s="41"/>
      <c r="D191" s="218" t="s">
        <v>152</v>
      </c>
      <c r="E191" s="41"/>
      <c r="F191" s="219" t="s">
        <v>1465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152</v>
      </c>
      <c r="AU191" s="18" t="s">
        <v>83</v>
      </c>
    </row>
    <row r="192" s="2" customFormat="1">
      <c r="A192" s="39"/>
      <c r="B192" s="40"/>
      <c r="C192" s="41"/>
      <c r="D192" s="223" t="s">
        <v>154</v>
      </c>
      <c r="E192" s="41"/>
      <c r="F192" s="224" t="s">
        <v>1466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154</v>
      </c>
      <c r="AU192" s="18" t="s">
        <v>83</v>
      </c>
    </row>
    <row r="193" s="13" customFormat="1">
      <c r="A193" s="13"/>
      <c r="B193" s="225"/>
      <c r="C193" s="226"/>
      <c r="D193" s="218" t="s">
        <v>156</v>
      </c>
      <c r="E193" s="227" t="s">
        <v>19</v>
      </c>
      <c r="F193" s="228" t="s">
        <v>1616</v>
      </c>
      <c r="G193" s="226"/>
      <c r="H193" s="227" t="s">
        <v>19</v>
      </c>
      <c r="I193" s="229"/>
      <c r="J193" s="226"/>
      <c r="K193" s="226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156</v>
      </c>
      <c r="AU193" s="234" t="s">
        <v>83</v>
      </c>
      <c r="AV193" s="13" t="s">
        <v>81</v>
      </c>
      <c r="AW193" s="13" t="s">
        <v>35</v>
      </c>
      <c r="AX193" s="13" t="s">
        <v>73</v>
      </c>
      <c r="AY193" s="234" t="s">
        <v>143</v>
      </c>
    </row>
    <row r="194" s="13" customFormat="1">
      <c r="A194" s="13"/>
      <c r="B194" s="225"/>
      <c r="C194" s="226"/>
      <c r="D194" s="218" t="s">
        <v>156</v>
      </c>
      <c r="E194" s="227" t="s">
        <v>19</v>
      </c>
      <c r="F194" s="228" t="s">
        <v>332</v>
      </c>
      <c r="G194" s="226"/>
      <c r="H194" s="227" t="s">
        <v>19</v>
      </c>
      <c r="I194" s="229"/>
      <c r="J194" s="226"/>
      <c r="K194" s="226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156</v>
      </c>
      <c r="AU194" s="234" t="s">
        <v>83</v>
      </c>
      <c r="AV194" s="13" t="s">
        <v>81</v>
      </c>
      <c r="AW194" s="13" t="s">
        <v>35</v>
      </c>
      <c r="AX194" s="13" t="s">
        <v>73</v>
      </c>
      <c r="AY194" s="234" t="s">
        <v>143</v>
      </c>
    </row>
    <row r="195" s="13" customFormat="1">
      <c r="A195" s="13"/>
      <c r="B195" s="225"/>
      <c r="C195" s="226"/>
      <c r="D195" s="218" t="s">
        <v>156</v>
      </c>
      <c r="E195" s="227" t="s">
        <v>19</v>
      </c>
      <c r="F195" s="228" t="s">
        <v>333</v>
      </c>
      <c r="G195" s="226"/>
      <c r="H195" s="227" t="s">
        <v>19</v>
      </c>
      <c r="I195" s="229"/>
      <c r="J195" s="226"/>
      <c r="K195" s="226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156</v>
      </c>
      <c r="AU195" s="234" t="s">
        <v>83</v>
      </c>
      <c r="AV195" s="13" t="s">
        <v>81</v>
      </c>
      <c r="AW195" s="13" t="s">
        <v>35</v>
      </c>
      <c r="AX195" s="13" t="s">
        <v>73</v>
      </c>
      <c r="AY195" s="234" t="s">
        <v>143</v>
      </c>
    </row>
    <row r="196" s="14" customFormat="1">
      <c r="A196" s="14"/>
      <c r="B196" s="235"/>
      <c r="C196" s="236"/>
      <c r="D196" s="218" t="s">
        <v>156</v>
      </c>
      <c r="E196" s="237" t="s">
        <v>19</v>
      </c>
      <c r="F196" s="238" t="s">
        <v>898</v>
      </c>
      <c r="G196" s="236"/>
      <c r="H196" s="239">
        <v>90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156</v>
      </c>
      <c r="AU196" s="245" t="s">
        <v>83</v>
      </c>
      <c r="AV196" s="14" t="s">
        <v>83</v>
      </c>
      <c r="AW196" s="14" t="s">
        <v>35</v>
      </c>
      <c r="AX196" s="14" t="s">
        <v>73</v>
      </c>
      <c r="AY196" s="245" t="s">
        <v>143</v>
      </c>
    </row>
    <row r="197" s="15" customFormat="1">
      <c r="A197" s="15"/>
      <c r="B197" s="246"/>
      <c r="C197" s="247"/>
      <c r="D197" s="218" t="s">
        <v>156</v>
      </c>
      <c r="E197" s="248" t="s">
        <v>19</v>
      </c>
      <c r="F197" s="249" t="s">
        <v>174</v>
      </c>
      <c r="G197" s="247"/>
      <c r="H197" s="250">
        <v>90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6" t="s">
        <v>156</v>
      </c>
      <c r="AU197" s="256" t="s">
        <v>83</v>
      </c>
      <c r="AV197" s="15" t="s">
        <v>150</v>
      </c>
      <c r="AW197" s="15" t="s">
        <v>35</v>
      </c>
      <c r="AX197" s="15" t="s">
        <v>81</v>
      </c>
      <c r="AY197" s="256" t="s">
        <v>143</v>
      </c>
    </row>
    <row r="198" s="2" customFormat="1" ht="21.75" customHeight="1">
      <c r="A198" s="39"/>
      <c r="B198" s="40"/>
      <c r="C198" s="205" t="s">
        <v>265</v>
      </c>
      <c r="D198" s="205" t="s">
        <v>145</v>
      </c>
      <c r="E198" s="206" t="s">
        <v>1662</v>
      </c>
      <c r="F198" s="207" t="s">
        <v>1663</v>
      </c>
      <c r="G198" s="208" t="s">
        <v>315</v>
      </c>
      <c r="H198" s="209">
        <v>22.5</v>
      </c>
      <c r="I198" s="210"/>
      <c r="J198" s="211">
        <f>ROUND(I198*H198,2)</f>
        <v>0</v>
      </c>
      <c r="K198" s="207" t="s">
        <v>149</v>
      </c>
      <c r="L198" s="45"/>
      <c r="M198" s="212" t="s">
        <v>19</v>
      </c>
      <c r="N198" s="213" t="s">
        <v>44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150</v>
      </c>
      <c r="AT198" s="216" t="s">
        <v>145</v>
      </c>
      <c r="AU198" s="216" t="s">
        <v>83</v>
      </c>
      <c r="AY198" s="18" t="s">
        <v>143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81</v>
      </c>
      <c r="BK198" s="217">
        <f>ROUND(I198*H198,2)</f>
        <v>0</v>
      </c>
      <c r="BL198" s="18" t="s">
        <v>150</v>
      </c>
      <c r="BM198" s="216" t="s">
        <v>1664</v>
      </c>
    </row>
    <row r="199" s="2" customFormat="1">
      <c r="A199" s="39"/>
      <c r="B199" s="40"/>
      <c r="C199" s="41"/>
      <c r="D199" s="218" t="s">
        <v>152</v>
      </c>
      <c r="E199" s="41"/>
      <c r="F199" s="219" t="s">
        <v>1665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152</v>
      </c>
      <c r="AU199" s="18" t="s">
        <v>83</v>
      </c>
    </row>
    <row r="200" s="2" customFormat="1">
      <c r="A200" s="39"/>
      <c r="B200" s="40"/>
      <c r="C200" s="41"/>
      <c r="D200" s="223" t="s">
        <v>154</v>
      </c>
      <c r="E200" s="41"/>
      <c r="F200" s="224" t="s">
        <v>1666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154</v>
      </c>
      <c r="AU200" s="18" t="s">
        <v>83</v>
      </c>
    </row>
    <row r="201" s="13" customFormat="1">
      <c r="A201" s="13"/>
      <c r="B201" s="225"/>
      <c r="C201" s="226"/>
      <c r="D201" s="218" t="s">
        <v>156</v>
      </c>
      <c r="E201" s="227" t="s">
        <v>19</v>
      </c>
      <c r="F201" s="228" t="s">
        <v>1667</v>
      </c>
      <c r="G201" s="226"/>
      <c r="H201" s="227" t="s">
        <v>19</v>
      </c>
      <c r="I201" s="229"/>
      <c r="J201" s="226"/>
      <c r="K201" s="226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156</v>
      </c>
      <c r="AU201" s="234" t="s">
        <v>83</v>
      </c>
      <c r="AV201" s="13" t="s">
        <v>81</v>
      </c>
      <c r="AW201" s="13" t="s">
        <v>35</v>
      </c>
      <c r="AX201" s="13" t="s">
        <v>73</v>
      </c>
      <c r="AY201" s="234" t="s">
        <v>143</v>
      </c>
    </row>
    <row r="202" s="13" customFormat="1">
      <c r="A202" s="13"/>
      <c r="B202" s="225"/>
      <c r="C202" s="226"/>
      <c r="D202" s="218" t="s">
        <v>156</v>
      </c>
      <c r="E202" s="227" t="s">
        <v>19</v>
      </c>
      <c r="F202" s="228" t="s">
        <v>1668</v>
      </c>
      <c r="G202" s="226"/>
      <c r="H202" s="227" t="s">
        <v>19</v>
      </c>
      <c r="I202" s="229"/>
      <c r="J202" s="226"/>
      <c r="K202" s="226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156</v>
      </c>
      <c r="AU202" s="234" t="s">
        <v>83</v>
      </c>
      <c r="AV202" s="13" t="s">
        <v>81</v>
      </c>
      <c r="AW202" s="13" t="s">
        <v>35</v>
      </c>
      <c r="AX202" s="13" t="s">
        <v>73</v>
      </c>
      <c r="AY202" s="234" t="s">
        <v>143</v>
      </c>
    </row>
    <row r="203" s="14" customFormat="1">
      <c r="A203" s="14"/>
      <c r="B203" s="235"/>
      <c r="C203" s="236"/>
      <c r="D203" s="218" t="s">
        <v>156</v>
      </c>
      <c r="E203" s="237" t="s">
        <v>19</v>
      </c>
      <c r="F203" s="238" t="s">
        <v>1669</v>
      </c>
      <c r="G203" s="236"/>
      <c r="H203" s="239">
        <v>22.5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156</v>
      </c>
      <c r="AU203" s="245" t="s">
        <v>83</v>
      </c>
      <c r="AV203" s="14" t="s">
        <v>83</v>
      </c>
      <c r="AW203" s="14" t="s">
        <v>35</v>
      </c>
      <c r="AX203" s="14" t="s">
        <v>81</v>
      </c>
      <c r="AY203" s="245" t="s">
        <v>143</v>
      </c>
    </row>
    <row r="204" s="2" customFormat="1" ht="16.5" customHeight="1">
      <c r="A204" s="39"/>
      <c r="B204" s="40"/>
      <c r="C204" s="205" t="s">
        <v>271</v>
      </c>
      <c r="D204" s="205" t="s">
        <v>145</v>
      </c>
      <c r="E204" s="206" t="s">
        <v>352</v>
      </c>
      <c r="F204" s="207" t="s">
        <v>353</v>
      </c>
      <c r="G204" s="208" t="s">
        <v>185</v>
      </c>
      <c r="H204" s="209">
        <v>13</v>
      </c>
      <c r="I204" s="210"/>
      <c r="J204" s="211">
        <f>ROUND(I204*H204,2)</f>
        <v>0</v>
      </c>
      <c r="K204" s="207" t="s">
        <v>149</v>
      </c>
      <c r="L204" s="45"/>
      <c r="M204" s="212" t="s">
        <v>19</v>
      </c>
      <c r="N204" s="213" t="s">
        <v>44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150</v>
      </c>
      <c r="AT204" s="216" t="s">
        <v>145</v>
      </c>
      <c r="AU204" s="216" t="s">
        <v>83</v>
      </c>
      <c r="AY204" s="18" t="s">
        <v>143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81</v>
      </c>
      <c r="BK204" s="217">
        <f>ROUND(I204*H204,2)</f>
        <v>0</v>
      </c>
      <c r="BL204" s="18" t="s">
        <v>150</v>
      </c>
      <c r="BM204" s="216" t="s">
        <v>1670</v>
      </c>
    </row>
    <row r="205" s="2" customFormat="1">
      <c r="A205" s="39"/>
      <c r="B205" s="40"/>
      <c r="C205" s="41"/>
      <c r="D205" s="218" t="s">
        <v>152</v>
      </c>
      <c r="E205" s="41"/>
      <c r="F205" s="219" t="s">
        <v>355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152</v>
      </c>
      <c r="AU205" s="18" t="s">
        <v>83</v>
      </c>
    </row>
    <row r="206" s="2" customFormat="1">
      <c r="A206" s="39"/>
      <c r="B206" s="40"/>
      <c r="C206" s="41"/>
      <c r="D206" s="223" t="s">
        <v>154</v>
      </c>
      <c r="E206" s="41"/>
      <c r="F206" s="224" t="s">
        <v>356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154</v>
      </c>
      <c r="AU206" s="18" t="s">
        <v>83</v>
      </c>
    </row>
    <row r="207" s="13" customFormat="1">
      <c r="A207" s="13"/>
      <c r="B207" s="225"/>
      <c r="C207" s="226"/>
      <c r="D207" s="218" t="s">
        <v>156</v>
      </c>
      <c r="E207" s="227" t="s">
        <v>19</v>
      </c>
      <c r="F207" s="228" t="s">
        <v>1631</v>
      </c>
      <c r="G207" s="226"/>
      <c r="H207" s="227" t="s">
        <v>19</v>
      </c>
      <c r="I207" s="229"/>
      <c r="J207" s="226"/>
      <c r="K207" s="226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156</v>
      </c>
      <c r="AU207" s="234" t="s">
        <v>83</v>
      </c>
      <c r="AV207" s="13" t="s">
        <v>81</v>
      </c>
      <c r="AW207" s="13" t="s">
        <v>35</v>
      </c>
      <c r="AX207" s="13" t="s">
        <v>73</v>
      </c>
      <c r="AY207" s="234" t="s">
        <v>143</v>
      </c>
    </row>
    <row r="208" s="14" customFormat="1">
      <c r="A208" s="14"/>
      <c r="B208" s="235"/>
      <c r="C208" s="236"/>
      <c r="D208" s="218" t="s">
        <v>156</v>
      </c>
      <c r="E208" s="237" t="s">
        <v>19</v>
      </c>
      <c r="F208" s="238" t="s">
        <v>242</v>
      </c>
      <c r="G208" s="236"/>
      <c r="H208" s="239">
        <v>13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156</v>
      </c>
      <c r="AU208" s="245" t="s">
        <v>83</v>
      </c>
      <c r="AV208" s="14" t="s">
        <v>83</v>
      </c>
      <c r="AW208" s="14" t="s">
        <v>35</v>
      </c>
      <c r="AX208" s="14" t="s">
        <v>81</v>
      </c>
      <c r="AY208" s="245" t="s">
        <v>143</v>
      </c>
    </row>
    <row r="209" s="2" customFormat="1" ht="16.5" customHeight="1">
      <c r="A209" s="39"/>
      <c r="B209" s="40"/>
      <c r="C209" s="205" t="s">
        <v>277</v>
      </c>
      <c r="D209" s="205" t="s">
        <v>145</v>
      </c>
      <c r="E209" s="206" t="s">
        <v>358</v>
      </c>
      <c r="F209" s="207" t="s">
        <v>359</v>
      </c>
      <c r="G209" s="208" t="s">
        <v>185</v>
      </c>
      <c r="H209" s="209">
        <v>1</v>
      </c>
      <c r="I209" s="210"/>
      <c r="J209" s="211">
        <f>ROUND(I209*H209,2)</f>
        <v>0</v>
      </c>
      <c r="K209" s="207" t="s">
        <v>149</v>
      </c>
      <c r="L209" s="45"/>
      <c r="M209" s="212" t="s">
        <v>19</v>
      </c>
      <c r="N209" s="213" t="s">
        <v>44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150</v>
      </c>
      <c r="AT209" s="216" t="s">
        <v>145</v>
      </c>
      <c r="AU209" s="216" t="s">
        <v>83</v>
      </c>
      <c r="AY209" s="18" t="s">
        <v>143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81</v>
      </c>
      <c r="BK209" s="217">
        <f>ROUND(I209*H209,2)</f>
        <v>0</v>
      </c>
      <c r="BL209" s="18" t="s">
        <v>150</v>
      </c>
      <c r="BM209" s="216" t="s">
        <v>1671</v>
      </c>
    </row>
    <row r="210" s="2" customFormat="1">
      <c r="A210" s="39"/>
      <c r="B210" s="40"/>
      <c r="C210" s="41"/>
      <c r="D210" s="218" t="s">
        <v>152</v>
      </c>
      <c r="E210" s="41"/>
      <c r="F210" s="219" t="s">
        <v>361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152</v>
      </c>
      <c r="AU210" s="18" t="s">
        <v>83</v>
      </c>
    </row>
    <row r="211" s="2" customFormat="1">
      <c r="A211" s="39"/>
      <c r="B211" s="40"/>
      <c r="C211" s="41"/>
      <c r="D211" s="223" t="s">
        <v>154</v>
      </c>
      <c r="E211" s="41"/>
      <c r="F211" s="224" t="s">
        <v>362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154</v>
      </c>
      <c r="AU211" s="18" t="s">
        <v>83</v>
      </c>
    </row>
    <row r="212" s="13" customFormat="1">
      <c r="A212" s="13"/>
      <c r="B212" s="225"/>
      <c r="C212" s="226"/>
      <c r="D212" s="218" t="s">
        <v>156</v>
      </c>
      <c r="E212" s="227" t="s">
        <v>19</v>
      </c>
      <c r="F212" s="228" t="s">
        <v>1631</v>
      </c>
      <c r="G212" s="226"/>
      <c r="H212" s="227" t="s">
        <v>19</v>
      </c>
      <c r="I212" s="229"/>
      <c r="J212" s="226"/>
      <c r="K212" s="226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156</v>
      </c>
      <c r="AU212" s="234" t="s">
        <v>83</v>
      </c>
      <c r="AV212" s="13" t="s">
        <v>81</v>
      </c>
      <c r="AW212" s="13" t="s">
        <v>35</v>
      </c>
      <c r="AX212" s="13" t="s">
        <v>73</v>
      </c>
      <c r="AY212" s="234" t="s">
        <v>143</v>
      </c>
    </row>
    <row r="213" s="14" customFormat="1">
      <c r="A213" s="14"/>
      <c r="B213" s="235"/>
      <c r="C213" s="236"/>
      <c r="D213" s="218" t="s">
        <v>156</v>
      </c>
      <c r="E213" s="237" t="s">
        <v>19</v>
      </c>
      <c r="F213" s="238" t="s">
        <v>81</v>
      </c>
      <c r="G213" s="236"/>
      <c r="H213" s="239">
        <v>1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156</v>
      </c>
      <c r="AU213" s="245" t="s">
        <v>83</v>
      </c>
      <c r="AV213" s="14" t="s">
        <v>83</v>
      </c>
      <c r="AW213" s="14" t="s">
        <v>35</v>
      </c>
      <c r="AX213" s="14" t="s">
        <v>81</v>
      </c>
      <c r="AY213" s="245" t="s">
        <v>143</v>
      </c>
    </row>
    <row r="214" s="2" customFormat="1" ht="16.5" customHeight="1">
      <c r="A214" s="39"/>
      <c r="B214" s="40"/>
      <c r="C214" s="205" t="s">
        <v>283</v>
      </c>
      <c r="D214" s="205" t="s">
        <v>145</v>
      </c>
      <c r="E214" s="206" t="s">
        <v>376</v>
      </c>
      <c r="F214" s="207" t="s">
        <v>377</v>
      </c>
      <c r="G214" s="208" t="s">
        <v>185</v>
      </c>
      <c r="H214" s="209">
        <v>13</v>
      </c>
      <c r="I214" s="210"/>
      <c r="J214" s="211">
        <f>ROUND(I214*H214,2)</f>
        <v>0</v>
      </c>
      <c r="K214" s="207" t="s">
        <v>149</v>
      </c>
      <c r="L214" s="45"/>
      <c r="M214" s="212" t="s">
        <v>19</v>
      </c>
      <c r="N214" s="213" t="s">
        <v>44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150</v>
      </c>
      <c r="AT214" s="216" t="s">
        <v>145</v>
      </c>
      <c r="AU214" s="216" t="s">
        <v>83</v>
      </c>
      <c r="AY214" s="18" t="s">
        <v>143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81</v>
      </c>
      <c r="BK214" s="217">
        <f>ROUND(I214*H214,2)</f>
        <v>0</v>
      </c>
      <c r="BL214" s="18" t="s">
        <v>150</v>
      </c>
      <c r="BM214" s="216" t="s">
        <v>1672</v>
      </c>
    </row>
    <row r="215" s="2" customFormat="1">
      <c r="A215" s="39"/>
      <c r="B215" s="40"/>
      <c r="C215" s="41"/>
      <c r="D215" s="218" t="s">
        <v>152</v>
      </c>
      <c r="E215" s="41"/>
      <c r="F215" s="219" t="s">
        <v>379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152</v>
      </c>
      <c r="AU215" s="18" t="s">
        <v>83</v>
      </c>
    </row>
    <row r="216" s="2" customFormat="1">
      <c r="A216" s="39"/>
      <c r="B216" s="40"/>
      <c r="C216" s="41"/>
      <c r="D216" s="223" t="s">
        <v>154</v>
      </c>
      <c r="E216" s="41"/>
      <c r="F216" s="224" t="s">
        <v>380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154</v>
      </c>
      <c r="AU216" s="18" t="s">
        <v>83</v>
      </c>
    </row>
    <row r="217" s="13" customFormat="1">
      <c r="A217" s="13"/>
      <c r="B217" s="225"/>
      <c r="C217" s="226"/>
      <c r="D217" s="218" t="s">
        <v>156</v>
      </c>
      <c r="E217" s="227" t="s">
        <v>19</v>
      </c>
      <c r="F217" s="228" t="s">
        <v>1631</v>
      </c>
      <c r="G217" s="226"/>
      <c r="H217" s="227" t="s">
        <v>19</v>
      </c>
      <c r="I217" s="229"/>
      <c r="J217" s="226"/>
      <c r="K217" s="226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156</v>
      </c>
      <c r="AU217" s="234" t="s">
        <v>83</v>
      </c>
      <c r="AV217" s="13" t="s">
        <v>81</v>
      </c>
      <c r="AW217" s="13" t="s">
        <v>35</v>
      </c>
      <c r="AX217" s="13" t="s">
        <v>73</v>
      </c>
      <c r="AY217" s="234" t="s">
        <v>143</v>
      </c>
    </row>
    <row r="218" s="14" customFormat="1">
      <c r="A218" s="14"/>
      <c r="B218" s="235"/>
      <c r="C218" s="236"/>
      <c r="D218" s="218" t="s">
        <v>156</v>
      </c>
      <c r="E218" s="237" t="s">
        <v>19</v>
      </c>
      <c r="F218" s="238" t="s">
        <v>242</v>
      </c>
      <c r="G218" s="236"/>
      <c r="H218" s="239">
        <v>13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5" t="s">
        <v>156</v>
      </c>
      <c r="AU218" s="245" t="s">
        <v>83</v>
      </c>
      <c r="AV218" s="14" t="s">
        <v>83</v>
      </c>
      <c r="AW218" s="14" t="s">
        <v>35</v>
      </c>
      <c r="AX218" s="14" t="s">
        <v>81</v>
      </c>
      <c r="AY218" s="245" t="s">
        <v>143</v>
      </c>
    </row>
    <row r="219" s="2" customFormat="1" ht="16.5" customHeight="1">
      <c r="A219" s="39"/>
      <c r="B219" s="40"/>
      <c r="C219" s="205" t="s">
        <v>7</v>
      </c>
      <c r="D219" s="205" t="s">
        <v>145</v>
      </c>
      <c r="E219" s="206" t="s">
        <v>382</v>
      </c>
      <c r="F219" s="207" t="s">
        <v>383</v>
      </c>
      <c r="G219" s="208" t="s">
        <v>185</v>
      </c>
      <c r="H219" s="209">
        <v>1</v>
      </c>
      <c r="I219" s="210"/>
      <c r="J219" s="211">
        <f>ROUND(I219*H219,2)</f>
        <v>0</v>
      </c>
      <c r="K219" s="207" t="s">
        <v>149</v>
      </c>
      <c r="L219" s="45"/>
      <c r="M219" s="212" t="s">
        <v>19</v>
      </c>
      <c r="N219" s="213" t="s">
        <v>44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150</v>
      </c>
      <c r="AT219" s="216" t="s">
        <v>145</v>
      </c>
      <c r="AU219" s="216" t="s">
        <v>83</v>
      </c>
      <c r="AY219" s="18" t="s">
        <v>143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81</v>
      </c>
      <c r="BK219" s="217">
        <f>ROUND(I219*H219,2)</f>
        <v>0</v>
      </c>
      <c r="BL219" s="18" t="s">
        <v>150</v>
      </c>
      <c r="BM219" s="216" t="s">
        <v>1673</v>
      </c>
    </row>
    <row r="220" s="2" customFormat="1">
      <c r="A220" s="39"/>
      <c r="B220" s="40"/>
      <c r="C220" s="41"/>
      <c r="D220" s="218" t="s">
        <v>152</v>
      </c>
      <c r="E220" s="41"/>
      <c r="F220" s="219" t="s">
        <v>385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152</v>
      </c>
      <c r="AU220" s="18" t="s">
        <v>83</v>
      </c>
    </row>
    <row r="221" s="2" customFormat="1">
      <c r="A221" s="39"/>
      <c r="B221" s="40"/>
      <c r="C221" s="41"/>
      <c r="D221" s="223" t="s">
        <v>154</v>
      </c>
      <c r="E221" s="41"/>
      <c r="F221" s="224" t="s">
        <v>386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154</v>
      </c>
      <c r="AU221" s="18" t="s">
        <v>83</v>
      </c>
    </row>
    <row r="222" s="13" customFormat="1">
      <c r="A222" s="13"/>
      <c r="B222" s="225"/>
      <c r="C222" s="226"/>
      <c r="D222" s="218" t="s">
        <v>156</v>
      </c>
      <c r="E222" s="227" t="s">
        <v>19</v>
      </c>
      <c r="F222" s="228" t="s">
        <v>1631</v>
      </c>
      <c r="G222" s="226"/>
      <c r="H222" s="227" t="s">
        <v>19</v>
      </c>
      <c r="I222" s="229"/>
      <c r="J222" s="226"/>
      <c r="K222" s="226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156</v>
      </c>
      <c r="AU222" s="234" t="s">
        <v>83</v>
      </c>
      <c r="AV222" s="13" t="s">
        <v>81</v>
      </c>
      <c r="AW222" s="13" t="s">
        <v>35</v>
      </c>
      <c r="AX222" s="13" t="s">
        <v>73</v>
      </c>
      <c r="AY222" s="234" t="s">
        <v>143</v>
      </c>
    </row>
    <row r="223" s="14" customFormat="1">
      <c r="A223" s="14"/>
      <c r="B223" s="235"/>
      <c r="C223" s="236"/>
      <c r="D223" s="218" t="s">
        <v>156</v>
      </c>
      <c r="E223" s="237" t="s">
        <v>19</v>
      </c>
      <c r="F223" s="238" t="s">
        <v>81</v>
      </c>
      <c r="G223" s="236"/>
      <c r="H223" s="239">
        <v>1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156</v>
      </c>
      <c r="AU223" s="245" t="s">
        <v>83</v>
      </c>
      <c r="AV223" s="14" t="s">
        <v>83</v>
      </c>
      <c r="AW223" s="14" t="s">
        <v>35</v>
      </c>
      <c r="AX223" s="14" t="s">
        <v>81</v>
      </c>
      <c r="AY223" s="245" t="s">
        <v>143</v>
      </c>
    </row>
    <row r="224" s="2" customFormat="1" ht="21.75" customHeight="1">
      <c r="A224" s="39"/>
      <c r="B224" s="40"/>
      <c r="C224" s="205" t="s">
        <v>295</v>
      </c>
      <c r="D224" s="205" t="s">
        <v>145</v>
      </c>
      <c r="E224" s="206" t="s">
        <v>1674</v>
      </c>
      <c r="F224" s="207" t="s">
        <v>1675</v>
      </c>
      <c r="G224" s="208" t="s">
        <v>315</v>
      </c>
      <c r="H224" s="209">
        <v>61.600000000000001</v>
      </c>
      <c r="I224" s="210"/>
      <c r="J224" s="211">
        <f>ROUND(I224*H224,2)</f>
        <v>0</v>
      </c>
      <c r="K224" s="207" t="s">
        <v>149</v>
      </c>
      <c r="L224" s="45"/>
      <c r="M224" s="212" t="s">
        <v>19</v>
      </c>
      <c r="N224" s="213" t="s">
        <v>44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150</v>
      </c>
      <c r="AT224" s="216" t="s">
        <v>145</v>
      </c>
      <c r="AU224" s="216" t="s">
        <v>83</v>
      </c>
      <c r="AY224" s="18" t="s">
        <v>143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81</v>
      </c>
      <c r="BK224" s="217">
        <f>ROUND(I224*H224,2)</f>
        <v>0</v>
      </c>
      <c r="BL224" s="18" t="s">
        <v>150</v>
      </c>
      <c r="BM224" s="216" t="s">
        <v>1676</v>
      </c>
    </row>
    <row r="225" s="2" customFormat="1">
      <c r="A225" s="39"/>
      <c r="B225" s="40"/>
      <c r="C225" s="41"/>
      <c r="D225" s="218" t="s">
        <v>152</v>
      </c>
      <c r="E225" s="41"/>
      <c r="F225" s="219" t="s">
        <v>1677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152</v>
      </c>
      <c r="AU225" s="18" t="s">
        <v>83</v>
      </c>
    </row>
    <row r="226" s="2" customFormat="1">
      <c r="A226" s="39"/>
      <c r="B226" s="40"/>
      <c r="C226" s="41"/>
      <c r="D226" s="223" t="s">
        <v>154</v>
      </c>
      <c r="E226" s="41"/>
      <c r="F226" s="224" t="s">
        <v>1678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154</v>
      </c>
      <c r="AU226" s="18" t="s">
        <v>83</v>
      </c>
    </row>
    <row r="227" s="13" customFormat="1">
      <c r="A227" s="13"/>
      <c r="B227" s="225"/>
      <c r="C227" s="226"/>
      <c r="D227" s="218" t="s">
        <v>156</v>
      </c>
      <c r="E227" s="227" t="s">
        <v>19</v>
      </c>
      <c r="F227" s="228" t="s">
        <v>1435</v>
      </c>
      <c r="G227" s="226"/>
      <c r="H227" s="227" t="s">
        <v>19</v>
      </c>
      <c r="I227" s="229"/>
      <c r="J227" s="226"/>
      <c r="K227" s="226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156</v>
      </c>
      <c r="AU227" s="234" t="s">
        <v>83</v>
      </c>
      <c r="AV227" s="13" t="s">
        <v>81</v>
      </c>
      <c r="AW227" s="13" t="s">
        <v>35</v>
      </c>
      <c r="AX227" s="13" t="s">
        <v>73</v>
      </c>
      <c r="AY227" s="234" t="s">
        <v>143</v>
      </c>
    </row>
    <row r="228" s="13" customFormat="1">
      <c r="A228" s="13"/>
      <c r="B228" s="225"/>
      <c r="C228" s="226"/>
      <c r="D228" s="218" t="s">
        <v>156</v>
      </c>
      <c r="E228" s="227" t="s">
        <v>19</v>
      </c>
      <c r="F228" s="228" t="s">
        <v>417</v>
      </c>
      <c r="G228" s="226"/>
      <c r="H228" s="227" t="s">
        <v>19</v>
      </c>
      <c r="I228" s="229"/>
      <c r="J228" s="226"/>
      <c r="K228" s="226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156</v>
      </c>
      <c r="AU228" s="234" t="s">
        <v>83</v>
      </c>
      <c r="AV228" s="13" t="s">
        <v>81</v>
      </c>
      <c r="AW228" s="13" t="s">
        <v>35</v>
      </c>
      <c r="AX228" s="13" t="s">
        <v>73</v>
      </c>
      <c r="AY228" s="234" t="s">
        <v>143</v>
      </c>
    </row>
    <row r="229" s="13" customFormat="1">
      <c r="A229" s="13"/>
      <c r="B229" s="225"/>
      <c r="C229" s="226"/>
      <c r="D229" s="218" t="s">
        <v>156</v>
      </c>
      <c r="E229" s="227" t="s">
        <v>19</v>
      </c>
      <c r="F229" s="228" t="s">
        <v>1478</v>
      </c>
      <c r="G229" s="226"/>
      <c r="H229" s="227" t="s">
        <v>19</v>
      </c>
      <c r="I229" s="229"/>
      <c r="J229" s="226"/>
      <c r="K229" s="226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156</v>
      </c>
      <c r="AU229" s="234" t="s">
        <v>83</v>
      </c>
      <c r="AV229" s="13" t="s">
        <v>81</v>
      </c>
      <c r="AW229" s="13" t="s">
        <v>35</v>
      </c>
      <c r="AX229" s="13" t="s">
        <v>73</v>
      </c>
      <c r="AY229" s="234" t="s">
        <v>143</v>
      </c>
    </row>
    <row r="230" s="14" customFormat="1">
      <c r="A230" s="14"/>
      <c r="B230" s="235"/>
      <c r="C230" s="236"/>
      <c r="D230" s="218" t="s">
        <v>156</v>
      </c>
      <c r="E230" s="237" t="s">
        <v>19</v>
      </c>
      <c r="F230" s="238" t="s">
        <v>1679</v>
      </c>
      <c r="G230" s="236"/>
      <c r="H230" s="239">
        <v>15.300000000000001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156</v>
      </c>
      <c r="AU230" s="245" t="s">
        <v>83</v>
      </c>
      <c r="AV230" s="14" t="s">
        <v>83</v>
      </c>
      <c r="AW230" s="14" t="s">
        <v>35</v>
      </c>
      <c r="AX230" s="14" t="s">
        <v>73</v>
      </c>
      <c r="AY230" s="245" t="s">
        <v>143</v>
      </c>
    </row>
    <row r="231" s="13" customFormat="1">
      <c r="A231" s="13"/>
      <c r="B231" s="225"/>
      <c r="C231" s="226"/>
      <c r="D231" s="218" t="s">
        <v>156</v>
      </c>
      <c r="E231" s="227" t="s">
        <v>19</v>
      </c>
      <c r="F231" s="228" t="s">
        <v>420</v>
      </c>
      <c r="G231" s="226"/>
      <c r="H231" s="227" t="s">
        <v>19</v>
      </c>
      <c r="I231" s="229"/>
      <c r="J231" s="226"/>
      <c r="K231" s="226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156</v>
      </c>
      <c r="AU231" s="234" t="s">
        <v>83</v>
      </c>
      <c r="AV231" s="13" t="s">
        <v>81</v>
      </c>
      <c r="AW231" s="13" t="s">
        <v>35</v>
      </c>
      <c r="AX231" s="13" t="s">
        <v>73</v>
      </c>
      <c r="AY231" s="234" t="s">
        <v>143</v>
      </c>
    </row>
    <row r="232" s="14" customFormat="1">
      <c r="A232" s="14"/>
      <c r="B232" s="235"/>
      <c r="C232" s="236"/>
      <c r="D232" s="218" t="s">
        <v>156</v>
      </c>
      <c r="E232" s="237" t="s">
        <v>19</v>
      </c>
      <c r="F232" s="238" t="s">
        <v>1680</v>
      </c>
      <c r="G232" s="236"/>
      <c r="H232" s="239">
        <v>15.5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156</v>
      </c>
      <c r="AU232" s="245" t="s">
        <v>83</v>
      </c>
      <c r="AV232" s="14" t="s">
        <v>83</v>
      </c>
      <c r="AW232" s="14" t="s">
        <v>35</v>
      </c>
      <c r="AX232" s="14" t="s">
        <v>73</v>
      </c>
      <c r="AY232" s="245" t="s">
        <v>143</v>
      </c>
    </row>
    <row r="233" s="13" customFormat="1">
      <c r="A233" s="13"/>
      <c r="B233" s="225"/>
      <c r="C233" s="226"/>
      <c r="D233" s="218" t="s">
        <v>156</v>
      </c>
      <c r="E233" s="227" t="s">
        <v>19</v>
      </c>
      <c r="F233" s="228" t="s">
        <v>422</v>
      </c>
      <c r="G233" s="226"/>
      <c r="H233" s="227" t="s">
        <v>19</v>
      </c>
      <c r="I233" s="229"/>
      <c r="J233" s="226"/>
      <c r="K233" s="226"/>
      <c r="L233" s="230"/>
      <c r="M233" s="231"/>
      <c r="N233" s="232"/>
      <c r="O233" s="232"/>
      <c r="P233" s="232"/>
      <c r="Q233" s="232"/>
      <c r="R233" s="232"/>
      <c r="S233" s="232"/>
      <c r="T233" s="23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4" t="s">
        <v>156</v>
      </c>
      <c r="AU233" s="234" t="s">
        <v>83</v>
      </c>
      <c r="AV233" s="13" t="s">
        <v>81</v>
      </c>
      <c r="AW233" s="13" t="s">
        <v>35</v>
      </c>
      <c r="AX233" s="13" t="s">
        <v>73</v>
      </c>
      <c r="AY233" s="234" t="s">
        <v>143</v>
      </c>
    </row>
    <row r="234" s="13" customFormat="1">
      <c r="A234" s="13"/>
      <c r="B234" s="225"/>
      <c r="C234" s="226"/>
      <c r="D234" s="218" t="s">
        <v>156</v>
      </c>
      <c r="E234" s="227" t="s">
        <v>19</v>
      </c>
      <c r="F234" s="228" t="s">
        <v>1478</v>
      </c>
      <c r="G234" s="226"/>
      <c r="H234" s="227" t="s">
        <v>19</v>
      </c>
      <c r="I234" s="229"/>
      <c r="J234" s="226"/>
      <c r="K234" s="226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156</v>
      </c>
      <c r="AU234" s="234" t="s">
        <v>83</v>
      </c>
      <c r="AV234" s="13" t="s">
        <v>81</v>
      </c>
      <c r="AW234" s="13" t="s">
        <v>35</v>
      </c>
      <c r="AX234" s="13" t="s">
        <v>73</v>
      </c>
      <c r="AY234" s="234" t="s">
        <v>143</v>
      </c>
    </row>
    <row r="235" s="14" customFormat="1">
      <c r="A235" s="14"/>
      <c r="B235" s="235"/>
      <c r="C235" s="236"/>
      <c r="D235" s="218" t="s">
        <v>156</v>
      </c>
      <c r="E235" s="237" t="s">
        <v>19</v>
      </c>
      <c r="F235" s="238" t="s">
        <v>1679</v>
      </c>
      <c r="G235" s="236"/>
      <c r="H235" s="239">
        <v>15.300000000000001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5" t="s">
        <v>156</v>
      </c>
      <c r="AU235" s="245" t="s">
        <v>83</v>
      </c>
      <c r="AV235" s="14" t="s">
        <v>83</v>
      </c>
      <c r="AW235" s="14" t="s">
        <v>35</v>
      </c>
      <c r="AX235" s="14" t="s">
        <v>73</v>
      </c>
      <c r="AY235" s="245" t="s">
        <v>143</v>
      </c>
    </row>
    <row r="236" s="13" customFormat="1">
      <c r="A236" s="13"/>
      <c r="B236" s="225"/>
      <c r="C236" s="226"/>
      <c r="D236" s="218" t="s">
        <v>156</v>
      </c>
      <c r="E236" s="227" t="s">
        <v>19</v>
      </c>
      <c r="F236" s="228" t="s">
        <v>423</v>
      </c>
      <c r="G236" s="226"/>
      <c r="H236" s="227" t="s">
        <v>19</v>
      </c>
      <c r="I236" s="229"/>
      <c r="J236" s="226"/>
      <c r="K236" s="226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156</v>
      </c>
      <c r="AU236" s="234" t="s">
        <v>83</v>
      </c>
      <c r="AV236" s="13" t="s">
        <v>81</v>
      </c>
      <c r="AW236" s="13" t="s">
        <v>35</v>
      </c>
      <c r="AX236" s="13" t="s">
        <v>73</v>
      </c>
      <c r="AY236" s="234" t="s">
        <v>143</v>
      </c>
    </row>
    <row r="237" s="14" customFormat="1">
      <c r="A237" s="14"/>
      <c r="B237" s="235"/>
      <c r="C237" s="236"/>
      <c r="D237" s="218" t="s">
        <v>156</v>
      </c>
      <c r="E237" s="237" t="s">
        <v>19</v>
      </c>
      <c r="F237" s="238" t="s">
        <v>1680</v>
      </c>
      <c r="G237" s="236"/>
      <c r="H237" s="239">
        <v>15.5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156</v>
      </c>
      <c r="AU237" s="245" t="s">
        <v>83</v>
      </c>
      <c r="AV237" s="14" t="s">
        <v>83</v>
      </c>
      <c r="AW237" s="14" t="s">
        <v>35</v>
      </c>
      <c r="AX237" s="14" t="s">
        <v>73</v>
      </c>
      <c r="AY237" s="245" t="s">
        <v>143</v>
      </c>
    </row>
    <row r="238" s="15" customFormat="1">
      <c r="A238" s="15"/>
      <c r="B238" s="246"/>
      <c r="C238" s="247"/>
      <c r="D238" s="218" t="s">
        <v>156</v>
      </c>
      <c r="E238" s="248" t="s">
        <v>19</v>
      </c>
      <c r="F238" s="249" t="s">
        <v>174</v>
      </c>
      <c r="G238" s="247"/>
      <c r="H238" s="250">
        <v>61.600000000000001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6" t="s">
        <v>156</v>
      </c>
      <c r="AU238" s="256" t="s">
        <v>83</v>
      </c>
      <c r="AV238" s="15" t="s">
        <v>150</v>
      </c>
      <c r="AW238" s="15" t="s">
        <v>35</v>
      </c>
      <c r="AX238" s="15" t="s">
        <v>81</v>
      </c>
      <c r="AY238" s="256" t="s">
        <v>143</v>
      </c>
    </row>
    <row r="239" s="2" customFormat="1" ht="21.75" customHeight="1">
      <c r="A239" s="39"/>
      <c r="B239" s="40"/>
      <c r="C239" s="205" t="s">
        <v>303</v>
      </c>
      <c r="D239" s="205" t="s">
        <v>145</v>
      </c>
      <c r="E239" s="206" t="s">
        <v>425</v>
      </c>
      <c r="F239" s="207" t="s">
        <v>426</v>
      </c>
      <c r="G239" s="208" t="s">
        <v>315</v>
      </c>
      <c r="H239" s="209">
        <v>441.5</v>
      </c>
      <c r="I239" s="210"/>
      <c r="J239" s="211">
        <f>ROUND(I239*H239,2)</f>
        <v>0</v>
      </c>
      <c r="K239" s="207" t="s">
        <v>149</v>
      </c>
      <c r="L239" s="45"/>
      <c r="M239" s="212" t="s">
        <v>19</v>
      </c>
      <c r="N239" s="213" t="s">
        <v>44</v>
      </c>
      <c r="O239" s="85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150</v>
      </c>
      <c r="AT239" s="216" t="s">
        <v>145</v>
      </c>
      <c r="AU239" s="216" t="s">
        <v>83</v>
      </c>
      <c r="AY239" s="18" t="s">
        <v>143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81</v>
      </c>
      <c r="BK239" s="217">
        <f>ROUND(I239*H239,2)</f>
        <v>0</v>
      </c>
      <c r="BL239" s="18" t="s">
        <v>150</v>
      </c>
      <c r="BM239" s="216" t="s">
        <v>1681</v>
      </c>
    </row>
    <row r="240" s="2" customFormat="1">
      <c r="A240" s="39"/>
      <c r="B240" s="40"/>
      <c r="C240" s="41"/>
      <c r="D240" s="218" t="s">
        <v>152</v>
      </c>
      <c r="E240" s="41"/>
      <c r="F240" s="219" t="s">
        <v>428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152</v>
      </c>
      <c r="AU240" s="18" t="s">
        <v>83</v>
      </c>
    </row>
    <row r="241" s="2" customFormat="1">
      <c r="A241" s="39"/>
      <c r="B241" s="40"/>
      <c r="C241" s="41"/>
      <c r="D241" s="223" t="s">
        <v>154</v>
      </c>
      <c r="E241" s="41"/>
      <c r="F241" s="224" t="s">
        <v>429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154</v>
      </c>
      <c r="AU241" s="18" t="s">
        <v>83</v>
      </c>
    </row>
    <row r="242" s="13" customFormat="1">
      <c r="A242" s="13"/>
      <c r="B242" s="225"/>
      <c r="C242" s="226"/>
      <c r="D242" s="218" t="s">
        <v>156</v>
      </c>
      <c r="E242" s="227" t="s">
        <v>19</v>
      </c>
      <c r="F242" s="228" t="s">
        <v>1616</v>
      </c>
      <c r="G242" s="226"/>
      <c r="H242" s="227" t="s">
        <v>19</v>
      </c>
      <c r="I242" s="229"/>
      <c r="J242" s="226"/>
      <c r="K242" s="226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156</v>
      </c>
      <c r="AU242" s="234" t="s">
        <v>83</v>
      </c>
      <c r="AV242" s="13" t="s">
        <v>81</v>
      </c>
      <c r="AW242" s="13" t="s">
        <v>35</v>
      </c>
      <c r="AX242" s="13" t="s">
        <v>73</v>
      </c>
      <c r="AY242" s="234" t="s">
        <v>143</v>
      </c>
    </row>
    <row r="243" s="13" customFormat="1">
      <c r="A243" s="13"/>
      <c r="B243" s="225"/>
      <c r="C243" s="226"/>
      <c r="D243" s="218" t="s">
        <v>156</v>
      </c>
      <c r="E243" s="227" t="s">
        <v>19</v>
      </c>
      <c r="F243" s="228" t="s">
        <v>430</v>
      </c>
      <c r="G243" s="226"/>
      <c r="H243" s="227" t="s">
        <v>19</v>
      </c>
      <c r="I243" s="229"/>
      <c r="J243" s="226"/>
      <c r="K243" s="226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156</v>
      </c>
      <c r="AU243" s="234" t="s">
        <v>83</v>
      </c>
      <c r="AV243" s="13" t="s">
        <v>81</v>
      </c>
      <c r="AW243" s="13" t="s">
        <v>35</v>
      </c>
      <c r="AX243" s="13" t="s">
        <v>73</v>
      </c>
      <c r="AY243" s="234" t="s">
        <v>143</v>
      </c>
    </row>
    <row r="244" s="13" customFormat="1">
      <c r="A244" s="13"/>
      <c r="B244" s="225"/>
      <c r="C244" s="226"/>
      <c r="D244" s="218" t="s">
        <v>156</v>
      </c>
      <c r="E244" s="227" t="s">
        <v>19</v>
      </c>
      <c r="F244" s="228" t="s">
        <v>1682</v>
      </c>
      <c r="G244" s="226"/>
      <c r="H244" s="227" t="s">
        <v>19</v>
      </c>
      <c r="I244" s="229"/>
      <c r="J244" s="226"/>
      <c r="K244" s="226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156</v>
      </c>
      <c r="AU244" s="234" t="s">
        <v>83</v>
      </c>
      <c r="AV244" s="13" t="s">
        <v>81</v>
      </c>
      <c r="AW244" s="13" t="s">
        <v>35</v>
      </c>
      <c r="AX244" s="13" t="s">
        <v>73</v>
      </c>
      <c r="AY244" s="234" t="s">
        <v>143</v>
      </c>
    </row>
    <row r="245" s="14" customFormat="1">
      <c r="A245" s="14"/>
      <c r="B245" s="235"/>
      <c r="C245" s="236"/>
      <c r="D245" s="218" t="s">
        <v>156</v>
      </c>
      <c r="E245" s="237" t="s">
        <v>19</v>
      </c>
      <c r="F245" s="238" t="s">
        <v>1683</v>
      </c>
      <c r="G245" s="236"/>
      <c r="H245" s="239">
        <v>191.30000000000001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156</v>
      </c>
      <c r="AU245" s="245" t="s">
        <v>83</v>
      </c>
      <c r="AV245" s="14" t="s">
        <v>83</v>
      </c>
      <c r="AW245" s="14" t="s">
        <v>35</v>
      </c>
      <c r="AX245" s="14" t="s">
        <v>73</v>
      </c>
      <c r="AY245" s="245" t="s">
        <v>143</v>
      </c>
    </row>
    <row r="246" s="13" customFormat="1">
      <c r="A246" s="13"/>
      <c r="B246" s="225"/>
      <c r="C246" s="226"/>
      <c r="D246" s="218" t="s">
        <v>156</v>
      </c>
      <c r="E246" s="227" t="s">
        <v>19</v>
      </c>
      <c r="F246" s="228" t="s">
        <v>435</v>
      </c>
      <c r="G246" s="226"/>
      <c r="H246" s="227" t="s">
        <v>19</v>
      </c>
      <c r="I246" s="229"/>
      <c r="J246" s="226"/>
      <c r="K246" s="226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156</v>
      </c>
      <c r="AU246" s="234" t="s">
        <v>83</v>
      </c>
      <c r="AV246" s="13" t="s">
        <v>81</v>
      </c>
      <c r="AW246" s="13" t="s">
        <v>35</v>
      </c>
      <c r="AX246" s="13" t="s">
        <v>73</v>
      </c>
      <c r="AY246" s="234" t="s">
        <v>143</v>
      </c>
    </row>
    <row r="247" s="14" customFormat="1">
      <c r="A247" s="14"/>
      <c r="B247" s="235"/>
      <c r="C247" s="236"/>
      <c r="D247" s="218" t="s">
        <v>156</v>
      </c>
      <c r="E247" s="237" t="s">
        <v>19</v>
      </c>
      <c r="F247" s="238" t="s">
        <v>1684</v>
      </c>
      <c r="G247" s="236"/>
      <c r="H247" s="239">
        <v>84.799999999999997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5" t="s">
        <v>156</v>
      </c>
      <c r="AU247" s="245" t="s">
        <v>83</v>
      </c>
      <c r="AV247" s="14" t="s">
        <v>83</v>
      </c>
      <c r="AW247" s="14" t="s">
        <v>35</v>
      </c>
      <c r="AX247" s="14" t="s">
        <v>73</v>
      </c>
      <c r="AY247" s="245" t="s">
        <v>143</v>
      </c>
    </row>
    <row r="248" s="13" customFormat="1">
      <c r="A248" s="13"/>
      <c r="B248" s="225"/>
      <c r="C248" s="226"/>
      <c r="D248" s="218" t="s">
        <v>156</v>
      </c>
      <c r="E248" s="227" t="s">
        <v>19</v>
      </c>
      <c r="F248" s="228" t="s">
        <v>437</v>
      </c>
      <c r="G248" s="226"/>
      <c r="H248" s="227" t="s">
        <v>19</v>
      </c>
      <c r="I248" s="229"/>
      <c r="J248" s="226"/>
      <c r="K248" s="226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156</v>
      </c>
      <c r="AU248" s="234" t="s">
        <v>83</v>
      </c>
      <c r="AV248" s="13" t="s">
        <v>81</v>
      </c>
      <c r="AW248" s="13" t="s">
        <v>35</v>
      </c>
      <c r="AX248" s="13" t="s">
        <v>73</v>
      </c>
      <c r="AY248" s="234" t="s">
        <v>143</v>
      </c>
    </row>
    <row r="249" s="14" customFormat="1">
      <c r="A249" s="14"/>
      <c r="B249" s="235"/>
      <c r="C249" s="236"/>
      <c r="D249" s="218" t="s">
        <v>156</v>
      </c>
      <c r="E249" s="237" t="s">
        <v>19</v>
      </c>
      <c r="F249" s="238" t="s">
        <v>1685</v>
      </c>
      <c r="G249" s="236"/>
      <c r="H249" s="239">
        <v>112.5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156</v>
      </c>
      <c r="AU249" s="245" t="s">
        <v>83</v>
      </c>
      <c r="AV249" s="14" t="s">
        <v>83</v>
      </c>
      <c r="AW249" s="14" t="s">
        <v>35</v>
      </c>
      <c r="AX249" s="14" t="s">
        <v>73</v>
      </c>
      <c r="AY249" s="245" t="s">
        <v>143</v>
      </c>
    </row>
    <row r="250" s="13" customFormat="1">
      <c r="A250" s="13"/>
      <c r="B250" s="225"/>
      <c r="C250" s="226"/>
      <c r="D250" s="218" t="s">
        <v>156</v>
      </c>
      <c r="E250" s="227" t="s">
        <v>19</v>
      </c>
      <c r="F250" s="228" t="s">
        <v>1686</v>
      </c>
      <c r="G250" s="226"/>
      <c r="H250" s="227" t="s">
        <v>19</v>
      </c>
      <c r="I250" s="229"/>
      <c r="J250" s="226"/>
      <c r="K250" s="226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156</v>
      </c>
      <c r="AU250" s="234" t="s">
        <v>83</v>
      </c>
      <c r="AV250" s="13" t="s">
        <v>81</v>
      </c>
      <c r="AW250" s="13" t="s">
        <v>35</v>
      </c>
      <c r="AX250" s="13" t="s">
        <v>73</v>
      </c>
      <c r="AY250" s="234" t="s">
        <v>143</v>
      </c>
    </row>
    <row r="251" s="14" customFormat="1">
      <c r="A251" s="14"/>
      <c r="B251" s="235"/>
      <c r="C251" s="236"/>
      <c r="D251" s="218" t="s">
        <v>156</v>
      </c>
      <c r="E251" s="237" t="s">
        <v>19</v>
      </c>
      <c r="F251" s="238" t="s">
        <v>1687</v>
      </c>
      <c r="G251" s="236"/>
      <c r="H251" s="239">
        <v>52.899999999999999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5" t="s">
        <v>156</v>
      </c>
      <c r="AU251" s="245" t="s">
        <v>83</v>
      </c>
      <c r="AV251" s="14" t="s">
        <v>83</v>
      </c>
      <c r="AW251" s="14" t="s">
        <v>35</v>
      </c>
      <c r="AX251" s="14" t="s">
        <v>73</v>
      </c>
      <c r="AY251" s="245" t="s">
        <v>143</v>
      </c>
    </row>
    <row r="252" s="15" customFormat="1">
      <c r="A252" s="15"/>
      <c r="B252" s="246"/>
      <c r="C252" s="247"/>
      <c r="D252" s="218" t="s">
        <v>156</v>
      </c>
      <c r="E252" s="248" t="s">
        <v>19</v>
      </c>
      <c r="F252" s="249" t="s">
        <v>174</v>
      </c>
      <c r="G252" s="247"/>
      <c r="H252" s="250">
        <v>441.5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6" t="s">
        <v>156</v>
      </c>
      <c r="AU252" s="256" t="s">
        <v>83</v>
      </c>
      <c r="AV252" s="15" t="s">
        <v>150</v>
      </c>
      <c r="AW252" s="15" t="s">
        <v>35</v>
      </c>
      <c r="AX252" s="15" t="s">
        <v>81</v>
      </c>
      <c r="AY252" s="256" t="s">
        <v>143</v>
      </c>
    </row>
    <row r="253" s="2" customFormat="1" ht="24.15" customHeight="1">
      <c r="A253" s="39"/>
      <c r="B253" s="40"/>
      <c r="C253" s="205" t="s">
        <v>312</v>
      </c>
      <c r="D253" s="205" t="s">
        <v>145</v>
      </c>
      <c r="E253" s="206" t="s">
        <v>440</v>
      </c>
      <c r="F253" s="207" t="s">
        <v>441</v>
      </c>
      <c r="G253" s="208" t="s">
        <v>315</v>
      </c>
      <c r="H253" s="209">
        <v>4415</v>
      </c>
      <c r="I253" s="210"/>
      <c r="J253" s="211">
        <f>ROUND(I253*H253,2)</f>
        <v>0</v>
      </c>
      <c r="K253" s="207" t="s">
        <v>149</v>
      </c>
      <c r="L253" s="45"/>
      <c r="M253" s="212" t="s">
        <v>19</v>
      </c>
      <c r="N253" s="213" t="s">
        <v>44</v>
      </c>
      <c r="O253" s="85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150</v>
      </c>
      <c r="AT253" s="216" t="s">
        <v>145</v>
      </c>
      <c r="AU253" s="216" t="s">
        <v>83</v>
      </c>
      <c r="AY253" s="18" t="s">
        <v>143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81</v>
      </c>
      <c r="BK253" s="217">
        <f>ROUND(I253*H253,2)</f>
        <v>0</v>
      </c>
      <c r="BL253" s="18" t="s">
        <v>150</v>
      </c>
      <c r="BM253" s="216" t="s">
        <v>1688</v>
      </c>
    </row>
    <row r="254" s="2" customFormat="1">
      <c r="A254" s="39"/>
      <c r="B254" s="40"/>
      <c r="C254" s="41"/>
      <c r="D254" s="218" t="s">
        <v>152</v>
      </c>
      <c r="E254" s="41"/>
      <c r="F254" s="219" t="s">
        <v>443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152</v>
      </c>
      <c r="AU254" s="18" t="s">
        <v>83</v>
      </c>
    </row>
    <row r="255" s="2" customFormat="1">
      <c r="A255" s="39"/>
      <c r="B255" s="40"/>
      <c r="C255" s="41"/>
      <c r="D255" s="223" t="s">
        <v>154</v>
      </c>
      <c r="E255" s="41"/>
      <c r="F255" s="224" t="s">
        <v>444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154</v>
      </c>
      <c r="AU255" s="18" t="s">
        <v>83</v>
      </c>
    </row>
    <row r="256" s="13" customFormat="1">
      <c r="A256" s="13"/>
      <c r="B256" s="225"/>
      <c r="C256" s="226"/>
      <c r="D256" s="218" t="s">
        <v>156</v>
      </c>
      <c r="E256" s="227" t="s">
        <v>19</v>
      </c>
      <c r="F256" s="228" t="s">
        <v>1616</v>
      </c>
      <c r="G256" s="226"/>
      <c r="H256" s="227" t="s">
        <v>19</v>
      </c>
      <c r="I256" s="229"/>
      <c r="J256" s="226"/>
      <c r="K256" s="226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156</v>
      </c>
      <c r="AU256" s="234" t="s">
        <v>83</v>
      </c>
      <c r="AV256" s="13" t="s">
        <v>81</v>
      </c>
      <c r="AW256" s="13" t="s">
        <v>35</v>
      </c>
      <c r="AX256" s="13" t="s">
        <v>73</v>
      </c>
      <c r="AY256" s="234" t="s">
        <v>143</v>
      </c>
    </row>
    <row r="257" s="13" customFormat="1">
      <c r="A257" s="13"/>
      <c r="B257" s="225"/>
      <c r="C257" s="226"/>
      <c r="D257" s="218" t="s">
        <v>156</v>
      </c>
      <c r="E257" s="227" t="s">
        <v>19</v>
      </c>
      <c r="F257" s="228" t="s">
        <v>430</v>
      </c>
      <c r="G257" s="226"/>
      <c r="H257" s="227" t="s">
        <v>19</v>
      </c>
      <c r="I257" s="229"/>
      <c r="J257" s="226"/>
      <c r="K257" s="226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156</v>
      </c>
      <c r="AU257" s="234" t="s">
        <v>83</v>
      </c>
      <c r="AV257" s="13" t="s">
        <v>81</v>
      </c>
      <c r="AW257" s="13" t="s">
        <v>35</v>
      </c>
      <c r="AX257" s="13" t="s">
        <v>73</v>
      </c>
      <c r="AY257" s="234" t="s">
        <v>143</v>
      </c>
    </row>
    <row r="258" s="13" customFormat="1">
      <c r="A258" s="13"/>
      <c r="B258" s="225"/>
      <c r="C258" s="226"/>
      <c r="D258" s="218" t="s">
        <v>156</v>
      </c>
      <c r="E258" s="227" t="s">
        <v>19</v>
      </c>
      <c r="F258" s="228" t="s">
        <v>1682</v>
      </c>
      <c r="G258" s="226"/>
      <c r="H258" s="227" t="s">
        <v>19</v>
      </c>
      <c r="I258" s="229"/>
      <c r="J258" s="226"/>
      <c r="K258" s="226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156</v>
      </c>
      <c r="AU258" s="234" t="s">
        <v>83</v>
      </c>
      <c r="AV258" s="13" t="s">
        <v>81</v>
      </c>
      <c r="AW258" s="13" t="s">
        <v>35</v>
      </c>
      <c r="AX258" s="13" t="s">
        <v>73</v>
      </c>
      <c r="AY258" s="234" t="s">
        <v>143</v>
      </c>
    </row>
    <row r="259" s="14" customFormat="1">
      <c r="A259" s="14"/>
      <c r="B259" s="235"/>
      <c r="C259" s="236"/>
      <c r="D259" s="218" t="s">
        <v>156</v>
      </c>
      <c r="E259" s="237" t="s">
        <v>19</v>
      </c>
      <c r="F259" s="238" t="s">
        <v>1689</v>
      </c>
      <c r="G259" s="236"/>
      <c r="H259" s="239">
        <v>1913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156</v>
      </c>
      <c r="AU259" s="245" t="s">
        <v>83</v>
      </c>
      <c r="AV259" s="14" t="s">
        <v>83</v>
      </c>
      <c r="AW259" s="14" t="s">
        <v>35</v>
      </c>
      <c r="AX259" s="14" t="s">
        <v>73</v>
      </c>
      <c r="AY259" s="245" t="s">
        <v>143</v>
      </c>
    </row>
    <row r="260" s="13" customFormat="1">
      <c r="A260" s="13"/>
      <c r="B260" s="225"/>
      <c r="C260" s="226"/>
      <c r="D260" s="218" t="s">
        <v>156</v>
      </c>
      <c r="E260" s="227" t="s">
        <v>19</v>
      </c>
      <c r="F260" s="228" t="s">
        <v>435</v>
      </c>
      <c r="G260" s="226"/>
      <c r="H260" s="227" t="s">
        <v>19</v>
      </c>
      <c r="I260" s="229"/>
      <c r="J260" s="226"/>
      <c r="K260" s="226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156</v>
      </c>
      <c r="AU260" s="234" t="s">
        <v>83</v>
      </c>
      <c r="AV260" s="13" t="s">
        <v>81</v>
      </c>
      <c r="AW260" s="13" t="s">
        <v>35</v>
      </c>
      <c r="AX260" s="13" t="s">
        <v>73</v>
      </c>
      <c r="AY260" s="234" t="s">
        <v>143</v>
      </c>
    </row>
    <row r="261" s="14" customFormat="1">
      <c r="A261" s="14"/>
      <c r="B261" s="235"/>
      <c r="C261" s="236"/>
      <c r="D261" s="218" t="s">
        <v>156</v>
      </c>
      <c r="E261" s="237" t="s">
        <v>19</v>
      </c>
      <c r="F261" s="238" t="s">
        <v>1690</v>
      </c>
      <c r="G261" s="236"/>
      <c r="H261" s="239">
        <v>848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156</v>
      </c>
      <c r="AU261" s="245" t="s">
        <v>83</v>
      </c>
      <c r="AV261" s="14" t="s">
        <v>83</v>
      </c>
      <c r="AW261" s="14" t="s">
        <v>35</v>
      </c>
      <c r="AX261" s="14" t="s">
        <v>73</v>
      </c>
      <c r="AY261" s="245" t="s">
        <v>143</v>
      </c>
    </row>
    <row r="262" s="13" customFormat="1">
      <c r="A262" s="13"/>
      <c r="B262" s="225"/>
      <c r="C262" s="226"/>
      <c r="D262" s="218" t="s">
        <v>156</v>
      </c>
      <c r="E262" s="227" t="s">
        <v>19</v>
      </c>
      <c r="F262" s="228" t="s">
        <v>437</v>
      </c>
      <c r="G262" s="226"/>
      <c r="H262" s="227" t="s">
        <v>19</v>
      </c>
      <c r="I262" s="229"/>
      <c r="J262" s="226"/>
      <c r="K262" s="226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156</v>
      </c>
      <c r="AU262" s="234" t="s">
        <v>83</v>
      </c>
      <c r="AV262" s="13" t="s">
        <v>81</v>
      </c>
      <c r="AW262" s="13" t="s">
        <v>35</v>
      </c>
      <c r="AX262" s="13" t="s">
        <v>73</v>
      </c>
      <c r="AY262" s="234" t="s">
        <v>143</v>
      </c>
    </row>
    <row r="263" s="14" customFormat="1">
      <c r="A263" s="14"/>
      <c r="B263" s="235"/>
      <c r="C263" s="236"/>
      <c r="D263" s="218" t="s">
        <v>156</v>
      </c>
      <c r="E263" s="237" t="s">
        <v>19</v>
      </c>
      <c r="F263" s="238" t="s">
        <v>1691</v>
      </c>
      <c r="G263" s="236"/>
      <c r="H263" s="239">
        <v>1125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5" t="s">
        <v>156</v>
      </c>
      <c r="AU263" s="245" t="s">
        <v>83</v>
      </c>
      <c r="AV263" s="14" t="s">
        <v>83</v>
      </c>
      <c r="AW263" s="14" t="s">
        <v>35</v>
      </c>
      <c r="AX263" s="14" t="s">
        <v>73</v>
      </c>
      <c r="AY263" s="245" t="s">
        <v>143</v>
      </c>
    </row>
    <row r="264" s="13" customFormat="1">
      <c r="A264" s="13"/>
      <c r="B264" s="225"/>
      <c r="C264" s="226"/>
      <c r="D264" s="218" t="s">
        <v>156</v>
      </c>
      <c r="E264" s="227" t="s">
        <v>19</v>
      </c>
      <c r="F264" s="228" t="s">
        <v>1686</v>
      </c>
      <c r="G264" s="226"/>
      <c r="H264" s="227" t="s">
        <v>19</v>
      </c>
      <c r="I264" s="229"/>
      <c r="J264" s="226"/>
      <c r="K264" s="226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156</v>
      </c>
      <c r="AU264" s="234" t="s">
        <v>83</v>
      </c>
      <c r="AV264" s="13" t="s">
        <v>81</v>
      </c>
      <c r="AW264" s="13" t="s">
        <v>35</v>
      </c>
      <c r="AX264" s="13" t="s">
        <v>73</v>
      </c>
      <c r="AY264" s="234" t="s">
        <v>143</v>
      </c>
    </row>
    <row r="265" s="14" customFormat="1">
      <c r="A265" s="14"/>
      <c r="B265" s="235"/>
      <c r="C265" s="236"/>
      <c r="D265" s="218" t="s">
        <v>156</v>
      </c>
      <c r="E265" s="237" t="s">
        <v>19</v>
      </c>
      <c r="F265" s="238" t="s">
        <v>1692</v>
      </c>
      <c r="G265" s="236"/>
      <c r="H265" s="239">
        <v>529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156</v>
      </c>
      <c r="AU265" s="245" t="s">
        <v>83</v>
      </c>
      <c r="AV265" s="14" t="s">
        <v>83</v>
      </c>
      <c r="AW265" s="14" t="s">
        <v>35</v>
      </c>
      <c r="AX265" s="14" t="s">
        <v>73</v>
      </c>
      <c r="AY265" s="245" t="s">
        <v>143</v>
      </c>
    </row>
    <row r="266" s="15" customFormat="1">
      <c r="A266" s="15"/>
      <c r="B266" s="246"/>
      <c r="C266" s="247"/>
      <c r="D266" s="218" t="s">
        <v>156</v>
      </c>
      <c r="E266" s="248" t="s">
        <v>19</v>
      </c>
      <c r="F266" s="249" t="s">
        <v>174</v>
      </c>
      <c r="G266" s="247"/>
      <c r="H266" s="250">
        <v>4415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6" t="s">
        <v>156</v>
      </c>
      <c r="AU266" s="256" t="s">
        <v>83</v>
      </c>
      <c r="AV266" s="15" t="s">
        <v>150</v>
      </c>
      <c r="AW266" s="15" t="s">
        <v>35</v>
      </c>
      <c r="AX266" s="15" t="s">
        <v>81</v>
      </c>
      <c r="AY266" s="256" t="s">
        <v>143</v>
      </c>
    </row>
    <row r="267" s="2" customFormat="1" ht="16.5" customHeight="1">
      <c r="A267" s="39"/>
      <c r="B267" s="40"/>
      <c r="C267" s="205" t="s">
        <v>326</v>
      </c>
      <c r="D267" s="205" t="s">
        <v>145</v>
      </c>
      <c r="E267" s="206" t="s">
        <v>450</v>
      </c>
      <c r="F267" s="207" t="s">
        <v>451</v>
      </c>
      <c r="G267" s="208" t="s">
        <v>315</v>
      </c>
      <c r="H267" s="209">
        <v>30.800000000000001</v>
      </c>
      <c r="I267" s="210"/>
      <c r="J267" s="211">
        <f>ROUND(I267*H267,2)</f>
        <v>0</v>
      </c>
      <c r="K267" s="207" t="s">
        <v>149</v>
      </c>
      <c r="L267" s="45"/>
      <c r="M267" s="212" t="s">
        <v>19</v>
      </c>
      <c r="N267" s="213" t="s">
        <v>44</v>
      </c>
      <c r="O267" s="85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150</v>
      </c>
      <c r="AT267" s="216" t="s">
        <v>145</v>
      </c>
      <c r="AU267" s="216" t="s">
        <v>83</v>
      </c>
      <c r="AY267" s="18" t="s">
        <v>143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81</v>
      </c>
      <c r="BK267" s="217">
        <f>ROUND(I267*H267,2)</f>
        <v>0</v>
      </c>
      <c r="BL267" s="18" t="s">
        <v>150</v>
      </c>
      <c r="BM267" s="216" t="s">
        <v>1693</v>
      </c>
    </row>
    <row r="268" s="2" customFormat="1">
      <c r="A268" s="39"/>
      <c r="B268" s="40"/>
      <c r="C268" s="41"/>
      <c r="D268" s="218" t="s">
        <v>152</v>
      </c>
      <c r="E268" s="41"/>
      <c r="F268" s="219" t="s">
        <v>453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152</v>
      </c>
      <c r="AU268" s="18" t="s">
        <v>83</v>
      </c>
    </row>
    <row r="269" s="2" customFormat="1">
      <c r="A269" s="39"/>
      <c r="B269" s="40"/>
      <c r="C269" s="41"/>
      <c r="D269" s="223" t="s">
        <v>154</v>
      </c>
      <c r="E269" s="41"/>
      <c r="F269" s="224" t="s">
        <v>454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154</v>
      </c>
      <c r="AU269" s="18" t="s">
        <v>83</v>
      </c>
    </row>
    <row r="270" s="13" customFormat="1">
      <c r="A270" s="13"/>
      <c r="B270" s="225"/>
      <c r="C270" s="226"/>
      <c r="D270" s="218" t="s">
        <v>156</v>
      </c>
      <c r="E270" s="227" t="s">
        <v>19</v>
      </c>
      <c r="F270" s="228" t="s">
        <v>1616</v>
      </c>
      <c r="G270" s="226"/>
      <c r="H270" s="227" t="s">
        <v>19</v>
      </c>
      <c r="I270" s="229"/>
      <c r="J270" s="226"/>
      <c r="K270" s="226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156</v>
      </c>
      <c r="AU270" s="234" t="s">
        <v>83</v>
      </c>
      <c r="AV270" s="13" t="s">
        <v>81</v>
      </c>
      <c r="AW270" s="13" t="s">
        <v>35</v>
      </c>
      <c r="AX270" s="13" t="s">
        <v>73</v>
      </c>
      <c r="AY270" s="234" t="s">
        <v>143</v>
      </c>
    </row>
    <row r="271" s="13" customFormat="1">
      <c r="A271" s="13"/>
      <c r="B271" s="225"/>
      <c r="C271" s="226"/>
      <c r="D271" s="218" t="s">
        <v>156</v>
      </c>
      <c r="E271" s="227" t="s">
        <v>19</v>
      </c>
      <c r="F271" s="228" t="s">
        <v>455</v>
      </c>
      <c r="G271" s="226"/>
      <c r="H271" s="227" t="s">
        <v>19</v>
      </c>
      <c r="I271" s="229"/>
      <c r="J271" s="226"/>
      <c r="K271" s="226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156</v>
      </c>
      <c r="AU271" s="234" t="s">
        <v>83</v>
      </c>
      <c r="AV271" s="13" t="s">
        <v>81</v>
      </c>
      <c r="AW271" s="13" t="s">
        <v>35</v>
      </c>
      <c r="AX271" s="13" t="s">
        <v>73</v>
      </c>
      <c r="AY271" s="234" t="s">
        <v>143</v>
      </c>
    </row>
    <row r="272" s="14" customFormat="1">
      <c r="A272" s="14"/>
      <c r="B272" s="235"/>
      <c r="C272" s="236"/>
      <c r="D272" s="218" t="s">
        <v>156</v>
      </c>
      <c r="E272" s="237" t="s">
        <v>19</v>
      </c>
      <c r="F272" s="238" t="s">
        <v>1680</v>
      </c>
      <c r="G272" s="236"/>
      <c r="H272" s="239">
        <v>15.5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156</v>
      </c>
      <c r="AU272" s="245" t="s">
        <v>83</v>
      </c>
      <c r="AV272" s="14" t="s">
        <v>83</v>
      </c>
      <c r="AW272" s="14" t="s">
        <v>35</v>
      </c>
      <c r="AX272" s="14" t="s">
        <v>73</v>
      </c>
      <c r="AY272" s="245" t="s">
        <v>143</v>
      </c>
    </row>
    <row r="273" s="13" customFormat="1">
      <c r="A273" s="13"/>
      <c r="B273" s="225"/>
      <c r="C273" s="226"/>
      <c r="D273" s="218" t="s">
        <v>156</v>
      </c>
      <c r="E273" s="227" t="s">
        <v>19</v>
      </c>
      <c r="F273" s="228" t="s">
        <v>1492</v>
      </c>
      <c r="G273" s="226"/>
      <c r="H273" s="227" t="s">
        <v>19</v>
      </c>
      <c r="I273" s="229"/>
      <c r="J273" s="226"/>
      <c r="K273" s="226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156</v>
      </c>
      <c r="AU273" s="234" t="s">
        <v>83</v>
      </c>
      <c r="AV273" s="13" t="s">
        <v>81</v>
      </c>
      <c r="AW273" s="13" t="s">
        <v>35</v>
      </c>
      <c r="AX273" s="13" t="s">
        <v>73</v>
      </c>
      <c r="AY273" s="234" t="s">
        <v>143</v>
      </c>
    </row>
    <row r="274" s="14" customFormat="1">
      <c r="A274" s="14"/>
      <c r="B274" s="235"/>
      <c r="C274" s="236"/>
      <c r="D274" s="218" t="s">
        <v>156</v>
      </c>
      <c r="E274" s="237" t="s">
        <v>19</v>
      </c>
      <c r="F274" s="238" t="s">
        <v>1679</v>
      </c>
      <c r="G274" s="236"/>
      <c r="H274" s="239">
        <v>15.300000000000001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156</v>
      </c>
      <c r="AU274" s="245" t="s">
        <v>83</v>
      </c>
      <c r="AV274" s="14" t="s">
        <v>83</v>
      </c>
      <c r="AW274" s="14" t="s">
        <v>35</v>
      </c>
      <c r="AX274" s="14" t="s">
        <v>73</v>
      </c>
      <c r="AY274" s="245" t="s">
        <v>143</v>
      </c>
    </row>
    <row r="275" s="13" customFormat="1">
      <c r="A275" s="13"/>
      <c r="B275" s="225"/>
      <c r="C275" s="226"/>
      <c r="D275" s="218" t="s">
        <v>156</v>
      </c>
      <c r="E275" s="227" t="s">
        <v>19</v>
      </c>
      <c r="F275" s="228" t="s">
        <v>457</v>
      </c>
      <c r="G275" s="226"/>
      <c r="H275" s="227" t="s">
        <v>19</v>
      </c>
      <c r="I275" s="229"/>
      <c r="J275" s="226"/>
      <c r="K275" s="226"/>
      <c r="L275" s="230"/>
      <c r="M275" s="231"/>
      <c r="N275" s="232"/>
      <c r="O275" s="232"/>
      <c r="P275" s="232"/>
      <c r="Q275" s="232"/>
      <c r="R275" s="232"/>
      <c r="S275" s="232"/>
      <c r="T275" s="23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4" t="s">
        <v>156</v>
      </c>
      <c r="AU275" s="234" t="s">
        <v>83</v>
      </c>
      <c r="AV275" s="13" t="s">
        <v>81</v>
      </c>
      <c r="AW275" s="13" t="s">
        <v>35</v>
      </c>
      <c r="AX275" s="13" t="s">
        <v>73</v>
      </c>
      <c r="AY275" s="234" t="s">
        <v>143</v>
      </c>
    </row>
    <row r="276" s="15" customFormat="1">
      <c r="A276" s="15"/>
      <c r="B276" s="246"/>
      <c r="C276" s="247"/>
      <c r="D276" s="218" t="s">
        <v>156</v>
      </c>
      <c r="E276" s="248" t="s">
        <v>19</v>
      </c>
      <c r="F276" s="249" t="s">
        <v>174</v>
      </c>
      <c r="G276" s="247"/>
      <c r="H276" s="250">
        <v>30.800000000000001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6" t="s">
        <v>156</v>
      </c>
      <c r="AU276" s="256" t="s">
        <v>83</v>
      </c>
      <c r="AV276" s="15" t="s">
        <v>150</v>
      </c>
      <c r="AW276" s="15" t="s">
        <v>35</v>
      </c>
      <c r="AX276" s="15" t="s">
        <v>81</v>
      </c>
      <c r="AY276" s="256" t="s">
        <v>143</v>
      </c>
    </row>
    <row r="277" s="2" customFormat="1" ht="16.5" customHeight="1">
      <c r="A277" s="39"/>
      <c r="B277" s="40"/>
      <c r="C277" s="205" t="s">
        <v>343</v>
      </c>
      <c r="D277" s="205" t="s">
        <v>145</v>
      </c>
      <c r="E277" s="206" t="s">
        <v>459</v>
      </c>
      <c r="F277" s="207" t="s">
        <v>460</v>
      </c>
      <c r="G277" s="208" t="s">
        <v>315</v>
      </c>
      <c r="H277" s="209">
        <v>12.960000000000001</v>
      </c>
      <c r="I277" s="210"/>
      <c r="J277" s="211">
        <f>ROUND(I277*H277,2)</f>
        <v>0</v>
      </c>
      <c r="K277" s="207" t="s">
        <v>149</v>
      </c>
      <c r="L277" s="45"/>
      <c r="M277" s="212" t="s">
        <v>19</v>
      </c>
      <c r="N277" s="213" t="s">
        <v>44</v>
      </c>
      <c r="O277" s="85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6" t="s">
        <v>150</v>
      </c>
      <c r="AT277" s="216" t="s">
        <v>145</v>
      </c>
      <c r="AU277" s="216" t="s">
        <v>83</v>
      </c>
      <c r="AY277" s="18" t="s">
        <v>143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8" t="s">
        <v>81</v>
      </c>
      <c r="BK277" s="217">
        <f>ROUND(I277*H277,2)</f>
        <v>0</v>
      </c>
      <c r="BL277" s="18" t="s">
        <v>150</v>
      </c>
      <c r="BM277" s="216" t="s">
        <v>1694</v>
      </c>
    </row>
    <row r="278" s="2" customFormat="1">
      <c r="A278" s="39"/>
      <c r="B278" s="40"/>
      <c r="C278" s="41"/>
      <c r="D278" s="218" t="s">
        <v>152</v>
      </c>
      <c r="E278" s="41"/>
      <c r="F278" s="219" t="s">
        <v>462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152</v>
      </c>
      <c r="AU278" s="18" t="s">
        <v>83</v>
      </c>
    </row>
    <row r="279" s="2" customFormat="1">
      <c r="A279" s="39"/>
      <c r="B279" s="40"/>
      <c r="C279" s="41"/>
      <c r="D279" s="223" t="s">
        <v>154</v>
      </c>
      <c r="E279" s="41"/>
      <c r="F279" s="224" t="s">
        <v>463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154</v>
      </c>
      <c r="AU279" s="18" t="s">
        <v>83</v>
      </c>
    </row>
    <row r="280" s="13" customFormat="1">
      <c r="A280" s="13"/>
      <c r="B280" s="225"/>
      <c r="C280" s="226"/>
      <c r="D280" s="218" t="s">
        <v>156</v>
      </c>
      <c r="E280" s="227" t="s">
        <v>19</v>
      </c>
      <c r="F280" s="228" t="s">
        <v>1616</v>
      </c>
      <c r="G280" s="226"/>
      <c r="H280" s="227" t="s">
        <v>19</v>
      </c>
      <c r="I280" s="229"/>
      <c r="J280" s="226"/>
      <c r="K280" s="226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156</v>
      </c>
      <c r="AU280" s="234" t="s">
        <v>83</v>
      </c>
      <c r="AV280" s="13" t="s">
        <v>81</v>
      </c>
      <c r="AW280" s="13" t="s">
        <v>35</v>
      </c>
      <c r="AX280" s="13" t="s">
        <v>73</v>
      </c>
      <c r="AY280" s="234" t="s">
        <v>143</v>
      </c>
    </row>
    <row r="281" s="13" customFormat="1">
      <c r="A281" s="13"/>
      <c r="B281" s="225"/>
      <c r="C281" s="226"/>
      <c r="D281" s="218" t="s">
        <v>156</v>
      </c>
      <c r="E281" s="227" t="s">
        <v>19</v>
      </c>
      <c r="F281" s="228" t="s">
        <v>464</v>
      </c>
      <c r="G281" s="226"/>
      <c r="H281" s="227" t="s">
        <v>19</v>
      </c>
      <c r="I281" s="229"/>
      <c r="J281" s="226"/>
      <c r="K281" s="226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156</v>
      </c>
      <c r="AU281" s="234" t="s">
        <v>83</v>
      </c>
      <c r="AV281" s="13" t="s">
        <v>81</v>
      </c>
      <c r="AW281" s="13" t="s">
        <v>35</v>
      </c>
      <c r="AX281" s="13" t="s">
        <v>73</v>
      </c>
      <c r="AY281" s="234" t="s">
        <v>143</v>
      </c>
    </row>
    <row r="282" s="13" customFormat="1">
      <c r="A282" s="13"/>
      <c r="B282" s="225"/>
      <c r="C282" s="226"/>
      <c r="D282" s="218" t="s">
        <v>156</v>
      </c>
      <c r="E282" s="227" t="s">
        <v>19</v>
      </c>
      <c r="F282" s="228" t="s">
        <v>1695</v>
      </c>
      <c r="G282" s="226"/>
      <c r="H282" s="227" t="s">
        <v>19</v>
      </c>
      <c r="I282" s="229"/>
      <c r="J282" s="226"/>
      <c r="K282" s="226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156</v>
      </c>
      <c r="AU282" s="234" t="s">
        <v>83</v>
      </c>
      <c r="AV282" s="13" t="s">
        <v>81</v>
      </c>
      <c r="AW282" s="13" t="s">
        <v>35</v>
      </c>
      <c r="AX282" s="13" t="s">
        <v>73</v>
      </c>
      <c r="AY282" s="234" t="s">
        <v>143</v>
      </c>
    </row>
    <row r="283" s="14" customFormat="1">
      <c r="A283" s="14"/>
      <c r="B283" s="235"/>
      <c r="C283" s="236"/>
      <c r="D283" s="218" t="s">
        <v>156</v>
      </c>
      <c r="E283" s="237" t="s">
        <v>19</v>
      </c>
      <c r="F283" s="238" t="s">
        <v>1696</v>
      </c>
      <c r="G283" s="236"/>
      <c r="H283" s="239">
        <v>12.960000000000001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156</v>
      </c>
      <c r="AU283" s="245" t="s">
        <v>83</v>
      </c>
      <c r="AV283" s="14" t="s">
        <v>83</v>
      </c>
      <c r="AW283" s="14" t="s">
        <v>35</v>
      </c>
      <c r="AX283" s="14" t="s">
        <v>81</v>
      </c>
      <c r="AY283" s="245" t="s">
        <v>143</v>
      </c>
    </row>
    <row r="284" s="2" customFormat="1" ht="16.5" customHeight="1">
      <c r="A284" s="39"/>
      <c r="B284" s="40"/>
      <c r="C284" s="257" t="s">
        <v>197</v>
      </c>
      <c r="D284" s="257" t="s">
        <v>468</v>
      </c>
      <c r="E284" s="258" t="s">
        <v>469</v>
      </c>
      <c r="F284" s="259" t="s">
        <v>470</v>
      </c>
      <c r="G284" s="260" t="s">
        <v>471</v>
      </c>
      <c r="H284" s="261">
        <v>23.975999999999999</v>
      </c>
      <c r="I284" s="262"/>
      <c r="J284" s="263">
        <f>ROUND(I284*H284,2)</f>
        <v>0</v>
      </c>
      <c r="K284" s="259" t="s">
        <v>149</v>
      </c>
      <c r="L284" s="264"/>
      <c r="M284" s="265" t="s">
        <v>19</v>
      </c>
      <c r="N284" s="266" t="s">
        <v>44</v>
      </c>
      <c r="O284" s="85"/>
      <c r="P284" s="214">
        <f>O284*H284</f>
        <v>0</v>
      </c>
      <c r="Q284" s="214">
        <v>1</v>
      </c>
      <c r="R284" s="214">
        <f>Q284*H284</f>
        <v>23.975999999999999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210</v>
      </c>
      <c r="AT284" s="216" t="s">
        <v>468</v>
      </c>
      <c r="AU284" s="216" t="s">
        <v>83</v>
      </c>
      <c r="AY284" s="18" t="s">
        <v>143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81</v>
      </c>
      <c r="BK284" s="217">
        <f>ROUND(I284*H284,2)</f>
        <v>0</v>
      </c>
      <c r="BL284" s="18" t="s">
        <v>150</v>
      </c>
      <c r="BM284" s="216" t="s">
        <v>1697</v>
      </c>
    </row>
    <row r="285" s="2" customFormat="1">
      <c r="A285" s="39"/>
      <c r="B285" s="40"/>
      <c r="C285" s="41"/>
      <c r="D285" s="218" t="s">
        <v>152</v>
      </c>
      <c r="E285" s="41"/>
      <c r="F285" s="219" t="s">
        <v>470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152</v>
      </c>
      <c r="AU285" s="18" t="s">
        <v>83</v>
      </c>
    </row>
    <row r="286" s="13" customFormat="1">
      <c r="A286" s="13"/>
      <c r="B286" s="225"/>
      <c r="C286" s="226"/>
      <c r="D286" s="218" t="s">
        <v>156</v>
      </c>
      <c r="E286" s="227" t="s">
        <v>19</v>
      </c>
      <c r="F286" s="228" t="s">
        <v>1616</v>
      </c>
      <c r="G286" s="226"/>
      <c r="H286" s="227" t="s">
        <v>19</v>
      </c>
      <c r="I286" s="229"/>
      <c r="J286" s="226"/>
      <c r="K286" s="226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156</v>
      </c>
      <c r="AU286" s="234" t="s">
        <v>83</v>
      </c>
      <c r="AV286" s="13" t="s">
        <v>81</v>
      </c>
      <c r="AW286" s="13" t="s">
        <v>35</v>
      </c>
      <c r="AX286" s="13" t="s">
        <v>73</v>
      </c>
      <c r="AY286" s="234" t="s">
        <v>143</v>
      </c>
    </row>
    <row r="287" s="13" customFormat="1">
      <c r="A287" s="13"/>
      <c r="B287" s="225"/>
      <c r="C287" s="226"/>
      <c r="D287" s="218" t="s">
        <v>156</v>
      </c>
      <c r="E287" s="227" t="s">
        <v>19</v>
      </c>
      <c r="F287" s="228" t="s">
        <v>1698</v>
      </c>
      <c r="G287" s="226"/>
      <c r="H287" s="227" t="s">
        <v>19</v>
      </c>
      <c r="I287" s="229"/>
      <c r="J287" s="226"/>
      <c r="K287" s="226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156</v>
      </c>
      <c r="AU287" s="234" t="s">
        <v>83</v>
      </c>
      <c r="AV287" s="13" t="s">
        <v>81</v>
      </c>
      <c r="AW287" s="13" t="s">
        <v>35</v>
      </c>
      <c r="AX287" s="13" t="s">
        <v>73</v>
      </c>
      <c r="AY287" s="234" t="s">
        <v>143</v>
      </c>
    </row>
    <row r="288" s="14" customFormat="1">
      <c r="A288" s="14"/>
      <c r="B288" s="235"/>
      <c r="C288" s="236"/>
      <c r="D288" s="218" t="s">
        <v>156</v>
      </c>
      <c r="E288" s="237" t="s">
        <v>19</v>
      </c>
      <c r="F288" s="238" t="s">
        <v>1699</v>
      </c>
      <c r="G288" s="236"/>
      <c r="H288" s="239">
        <v>23.975999999999999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156</v>
      </c>
      <c r="AU288" s="245" t="s">
        <v>83</v>
      </c>
      <c r="AV288" s="14" t="s">
        <v>83</v>
      </c>
      <c r="AW288" s="14" t="s">
        <v>35</v>
      </c>
      <c r="AX288" s="14" t="s">
        <v>73</v>
      </c>
      <c r="AY288" s="245" t="s">
        <v>143</v>
      </c>
    </row>
    <row r="289" s="15" customFormat="1">
      <c r="A289" s="15"/>
      <c r="B289" s="246"/>
      <c r="C289" s="247"/>
      <c r="D289" s="218" t="s">
        <v>156</v>
      </c>
      <c r="E289" s="248" t="s">
        <v>19</v>
      </c>
      <c r="F289" s="249" t="s">
        <v>174</v>
      </c>
      <c r="G289" s="247"/>
      <c r="H289" s="250">
        <v>23.975999999999999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6" t="s">
        <v>156</v>
      </c>
      <c r="AU289" s="256" t="s">
        <v>83</v>
      </c>
      <c r="AV289" s="15" t="s">
        <v>150</v>
      </c>
      <c r="AW289" s="15" t="s">
        <v>35</v>
      </c>
      <c r="AX289" s="15" t="s">
        <v>81</v>
      </c>
      <c r="AY289" s="256" t="s">
        <v>143</v>
      </c>
    </row>
    <row r="290" s="2" customFormat="1" ht="21.75" customHeight="1">
      <c r="A290" s="39"/>
      <c r="B290" s="40"/>
      <c r="C290" s="205" t="s">
        <v>357</v>
      </c>
      <c r="D290" s="205" t="s">
        <v>145</v>
      </c>
      <c r="E290" s="206" t="s">
        <v>476</v>
      </c>
      <c r="F290" s="207" t="s">
        <v>477</v>
      </c>
      <c r="G290" s="208" t="s">
        <v>315</v>
      </c>
      <c r="H290" s="209">
        <v>5</v>
      </c>
      <c r="I290" s="210"/>
      <c r="J290" s="211">
        <f>ROUND(I290*H290,2)</f>
        <v>0</v>
      </c>
      <c r="K290" s="207" t="s">
        <v>149</v>
      </c>
      <c r="L290" s="45"/>
      <c r="M290" s="212" t="s">
        <v>19</v>
      </c>
      <c r="N290" s="213" t="s">
        <v>44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150</v>
      </c>
      <c r="AT290" s="216" t="s">
        <v>145</v>
      </c>
      <c r="AU290" s="216" t="s">
        <v>83</v>
      </c>
      <c r="AY290" s="18" t="s">
        <v>143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81</v>
      </c>
      <c r="BK290" s="217">
        <f>ROUND(I290*H290,2)</f>
        <v>0</v>
      </c>
      <c r="BL290" s="18" t="s">
        <v>150</v>
      </c>
      <c r="BM290" s="216" t="s">
        <v>1700</v>
      </c>
    </row>
    <row r="291" s="2" customFormat="1">
      <c r="A291" s="39"/>
      <c r="B291" s="40"/>
      <c r="C291" s="41"/>
      <c r="D291" s="218" t="s">
        <v>152</v>
      </c>
      <c r="E291" s="41"/>
      <c r="F291" s="219" t="s">
        <v>479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152</v>
      </c>
      <c r="AU291" s="18" t="s">
        <v>83</v>
      </c>
    </row>
    <row r="292" s="2" customFormat="1">
      <c r="A292" s="39"/>
      <c r="B292" s="40"/>
      <c r="C292" s="41"/>
      <c r="D292" s="223" t="s">
        <v>154</v>
      </c>
      <c r="E292" s="41"/>
      <c r="F292" s="224" t="s">
        <v>480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154</v>
      </c>
      <c r="AU292" s="18" t="s">
        <v>83</v>
      </c>
    </row>
    <row r="293" s="13" customFormat="1">
      <c r="A293" s="13"/>
      <c r="B293" s="225"/>
      <c r="C293" s="226"/>
      <c r="D293" s="218" t="s">
        <v>156</v>
      </c>
      <c r="E293" s="227" t="s">
        <v>19</v>
      </c>
      <c r="F293" s="228" t="s">
        <v>1616</v>
      </c>
      <c r="G293" s="226"/>
      <c r="H293" s="227" t="s">
        <v>19</v>
      </c>
      <c r="I293" s="229"/>
      <c r="J293" s="226"/>
      <c r="K293" s="226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156</v>
      </c>
      <c r="AU293" s="234" t="s">
        <v>83</v>
      </c>
      <c r="AV293" s="13" t="s">
        <v>81</v>
      </c>
      <c r="AW293" s="13" t="s">
        <v>35</v>
      </c>
      <c r="AX293" s="13" t="s">
        <v>73</v>
      </c>
      <c r="AY293" s="234" t="s">
        <v>143</v>
      </c>
    </row>
    <row r="294" s="13" customFormat="1">
      <c r="A294" s="13"/>
      <c r="B294" s="225"/>
      <c r="C294" s="226"/>
      <c r="D294" s="218" t="s">
        <v>156</v>
      </c>
      <c r="E294" s="227" t="s">
        <v>19</v>
      </c>
      <c r="F294" s="228" t="s">
        <v>481</v>
      </c>
      <c r="G294" s="226"/>
      <c r="H294" s="227" t="s">
        <v>19</v>
      </c>
      <c r="I294" s="229"/>
      <c r="J294" s="226"/>
      <c r="K294" s="226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156</v>
      </c>
      <c r="AU294" s="234" t="s">
        <v>83</v>
      </c>
      <c r="AV294" s="13" t="s">
        <v>81</v>
      </c>
      <c r="AW294" s="13" t="s">
        <v>35</v>
      </c>
      <c r="AX294" s="13" t="s">
        <v>73</v>
      </c>
      <c r="AY294" s="234" t="s">
        <v>143</v>
      </c>
    </row>
    <row r="295" s="14" customFormat="1">
      <c r="A295" s="14"/>
      <c r="B295" s="235"/>
      <c r="C295" s="236"/>
      <c r="D295" s="218" t="s">
        <v>156</v>
      </c>
      <c r="E295" s="237" t="s">
        <v>19</v>
      </c>
      <c r="F295" s="238" t="s">
        <v>191</v>
      </c>
      <c r="G295" s="236"/>
      <c r="H295" s="239">
        <v>5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5" t="s">
        <v>156</v>
      </c>
      <c r="AU295" s="245" t="s">
        <v>83</v>
      </c>
      <c r="AV295" s="14" t="s">
        <v>83</v>
      </c>
      <c r="AW295" s="14" t="s">
        <v>35</v>
      </c>
      <c r="AX295" s="14" t="s">
        <v>81</v>
      </c>
      <c r="AY295" s="245" t="s">
        <v>143</v>
      </c>
    </row>
    <row r="296" s="2" customFormat="1" ht="16.5" customHeight="1">
      <c r="A296" s="39"/>
      <c r="B296" s="40"/>
      <c r="C296" s="205" t="s">
        <v>363</v>
      </c>
      <c r="D296" s="205" t="s">
        <v>145</v>
      </c>
      <c r="E296" s="206" t="s">
        <v>484</v>
      </c>
      <c r="F296" s="207" t="s">
        <v>485</v>
      </c>
      <c r="G296" s="208" t="s">
        <v>471</v>
      </c>
      <c r="H296" s="209">
        <v>794.70000000000005</v>
      </c>
      <c r="I296" s="210"/>
      <c r="J296" s="211">
        <f>ROUND(I296*H296,2)</f>
        <v>0</v>
      </c>
      <c r="K296" s="207" t="s">
        <v>149</v>
      </c>
      <c r="L296" s="45"/>
      <c r="M296" s="212" t="s">
        <v>19</v>
      </c>
      <c r="N296" s="213" t="s">
        <v>44</v>
      </c>
      <c r="O296" s="85"/>
      <c r="P296" s="214">
        <f>O296*H296</f>
        <v>0</v>
      </c>
      <c r="Q296" s="214">
        <v>0</v>
      </c>
      <c r="R296" s="214">
        <f>Q296*H296</f>
        <v>0</v>
      </c>
      <c r="S296" s="214">
        <v>0</v>
      </c>
      <c r="T296" s="21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150</v>
      </c>
      <c r="AT296" s="216" t="s">
        <v>145</v>
      </c>
      <c r="AU296" s="216" t="s">
        <v>83</v>
      </c>
      <c r="AY296" s="18" t="s">
        <v>143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81</v>
      </c>
      <c r="BK296" s="217">
        <f>ROUND(I296*H296,2)</f>
        <v>0</v>
      </c>
      <c r="BL296" s="18" t="s">
        <v>150</v>
      </c>
      <c r="BM296" s="216" t="s">
        <v>1701</v>
      </c>
    </row>
    <row r="297" s="2" customFormat="1">
      <c r="A297" s="39"/>
      <c r="B297" s="40"/>
      <c r="C297" s="41"/>
      <c r="D297" s="218" t="s">
        <v>152</v>
      </c>
      <c r="E297" s="41"/>
      <c r="F297" s="219" t="s">
        <v>487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152</v>
      </c>
      <c r="AU297" s="18" t="s">
        <v>83</v>
      </c>
    </row>
    <row r="298" s="2" customFormat="1">
      <c r="A298" s="39"/>
      <c r="B298" s="40"/>
      <c r="C298" s="41"/>
      <c r="D298" s="223" t="s">
        <v>154</v>
      </c>
      <c r="E298" s="41"/>
      <c r="F298" s="224" t="s">
        <v>488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154</v>
      </c>
      <c r="AU298" s="18" t="s">
        <v>83</v>
      </c>
    </row>
    <row r="299" s="13" customFormat="1">
      <c r="A299" s="13"/>
      <c r="B299" s="225"/>
      <c r="C299" s="226"/>
      <c r="D299" s="218" t="s">
        <v>156</v>
      </c>
      <c r="E299" s="227" t="s">
        <v>19</v>
      </c>
      <c r="F299" s="228" t="s">
        <v>1616</v>
      </c>
      <c r="G299" s="226"/>
      <c r="H299" s="227" t="s">
        <v>19</v>
      </c>
      <c r="I299" s="229"/>
      <c r="J299" s="226"/>
      <c r="K299" s="226"/>
      <c r="L299" s="230"/>
      <c r="M299" s="231"/>
      <c r="N299" s="232"/>
      <c r="O299" s="232"/>
      <c r="P299" s="232"/>
      <c r="Q299" s="232"/>
      <c r="R299" s="232"/>
      <c r="S299" s="232"/>
      <c r="T299" s="23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4" t="s">
        <v>156</v>
      </c>
      <c r="AU299" s="234" t="s">
        <v>83</v>
      </c>
      <c r="AV299" s="13" t="s">
        <v>81</v>
      </c>
      <c r="AW299" s="13" t="s">
        <v>35</v>
      </c>
      <c r="AX299" s="13" t="s">
        <v>73</v>
      </c>
      <c r="AY299" s="234" t="s">
        <v>143</v>
      </c>
    </row>
    <row r="300" s="13" customFormat="1">
      <c r="A300" s="13"/>
      <c r="B300" s="225"/>
      <c r="C300" s="226"/>
      <c r="D300" s="218" t="s">
        <v>156</v>
      </c>
      <c r="E300" s="227" t="s">
        <v>19</v>
      </c>
      <c r="F300" s="228" t="s">
        <v>430</v>
      </c>
      <c r="G300" s="226"/>
      <c r="H300" s="227" t="s">
        <v>19</v>
      </c>
      <c r="I300" s="229"/>
      <c r="J300" s="226"/>
      <c r="K300" s="226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156</v>
      </c>
      <c r="AU300" s="234" t="s">
        <v>83</v>
      </c>
      <c r="AV300" s="13" t="s">
        <v>81</v>
      </c>
      <c r="AW300" s="13" t="s">
        <v>35</v>
      </c>
      <c r="AX300" s="13" t="s">
        <v>73</v>
      </c>
      <c r="AY300" s="234" t="s">
        <v>143</v>
      </c>
    </row>
    <row r="301" s="13" customFormat="1">
      <c r="A301" s="13"/>
      <c r="B301" s="225"/>
      <c r="C301" s="226"/>
      <c r="D301" s="218" t="s">
        <v>156</v>
      </c>
      <c r="E301" s="227" t="s">
        <v>19</v>
      </c>
      <c r="F301" s="228" t="s">
        <v>1682</v>
      </c>
      <c r="G301" s="226"/>
      <c r="H301" s="227" t="s">
        <v>19</v>
      </c>
      <c r="I301" s="229"/>
      <c r="J301" s="226"/>
      <c r="K301" s="226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156</v>
      </c>
      <c r="AU301" s="234" t="s">
        <v>83</v>
      </c>
      <c r="AV301" s="13" t="s">
        <v>81</v>
      </c>
      <c r="AW301" s="13" t="s">
        <v>35</v>
      </c>
      <c r="AX301" s="13" t="s">
        <v>73</v>
      </c>
      <c r="AY301" s="234" t="s">
        <v>143</v>
      </c>
    </row>
    <row r="302" s="14" customFormat="1">
      <c r="A302" s="14"/>
      <c r="B302" s="235"/>
      <c r="C302" s="236"/>
      <c r="D302" s="218" t="s">
        <v>156</v>
      </c>
      <c r="E302" s="237" t="s">
        <v>19</v>
      </c>
      <c r="F302" s="238" t="s">
        <v>1702</v>
      </c>
      <c r="G302" s="236"/>
      <c r="H302" s="239">
        <v>344.33999999999997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156</v>
      </c>
      <c r="AU302" s="245" t="s">
        <v>83</v>
      </c>
      <c r="AV302" s="14" t="s">
        <v>83</v>
      </c>
      <c r="AW302" s="14" t="s">
        <v>35</v>
      </c>
      <c r="AX302" s="14" t="s">
        <v>73</v>
      </c>
      <c r="AY302" s="245" t="s">
        <v>143</v>
      </c>
    </row>
    <row r="303" s="13" customFormat="1">
      <c r="A303" s="13"/>
      <c r="B303" s="225"/>
      <c r="C303" s="226"/>
      <c r="D303" s="218" t="s">
        <v>156</v>
      </c>
      <c r="E303" s="227" t="s">
        <v>19</v>
      </c>
      <c r="F303" s="228" t="s">
        <v>435</v>
      </c>
      <c r="G303" s="226"/>
      <c r="H303" s="227" t="s">
        <v>19</v>
      </c>
      <c r="I303" s="229"/>
      <c r="J303" s="226"/>
      <c r="K303" s="226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156</v>
      </c>
      <c r="AU303" s="234" t="s">
        <v>83</v>
      </c>
      <c r="AV303" s="13" t="s">
        <v>81</v>
      </c>
      <c r="AW303" s="13" t="s">
        <v>35</v>
      </c>
      <c r="AX303" s="13" t="s">
        <v>73</v>
      </c>
      <c r="AY303" s="234" t="s">
        <v>143</v>
      </c>
    </row>
    <row r="304" s="14" customFormat="1">
      <c r="A304" s="14"/>
      <c r="B304" s="235"/>
      <c r="C304" s="236"/>
      <c r="D304" s="218" t="s">
        <v>156</v>
      </c>
      <c r="E304" s="237" t="s">
        <v>19</v>
      </c>
      <c r="F304" s="238" t="s">
        <v>1703</v>
      </c>
      <c r="G304" s="236"/>
      <c r="H304" s="239">
        <v>152.63999999999999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5" t="s">
        <v>156</v>
      </c>
      <c r="AU304" s="245" t="s">
        <v>83</v>
      </c>
      <c r="AV304" s="14" t="s">
        <v>83</v>
      </c>
      <c r="AW304" s="14" t="s">
        <v>35</v>
      </c>
      <c r="AX304" s="14" t="s">
        <v>73</v>
      </c>
      <c r="AY304" s="245" t="s">
        <v>143</v>
      </c>
    </row>
    <row r="305" s="13" customFormat="1">
      <c r="A305" s="13"/>
      <c r="B305" s="225"/>
      <c r="C305" s="226"/>
      <c r="D305" s="218" t="s">
        <v>156</v>
      </c>
      <c r="E305" s="227" t="s">
        <v>19</v>
      </c>
      <c r="F305" s="228" t="s">
        <v>437</v>
      </c>
      <c r="G305" s="226"/>
      <c r="H305" s="227" t="s">
        <v>19</v>
      </c>
      <c r="I305" s="229"/>
      <c r="J305" s="226"/>
      <c r="K305" s="226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156</v>
      </c>
      <c r="AU305" s="234" t="s">
        <v>83</v>
      </c>
      <c r="AV305" s="13" t="s">
        <v>81</v>
      </c>
      <c r="AW305" s="13" t="s">
        <v>35</v>
      </c>
      <c r="AX305" s="13" t="s">
        <v>73</v>
      </c>
      <c r="AY305" s="234" t="s">
        <v>143</v>
      </c>
    </row>
    <row r="306" s="14" customFormat="1">
      <c r="A306" s="14"/>
      <c r="B306" s="235"/>
      <c r="C306" s="236"/>
      <c r="D306" s="218" t="s">
        <v>156</v>
      </c>
      <c r="E306" s="237" t="s">
        <v>19</v>
      </c>
      <c r="F306" s="238" t="s">
        <v>1704</v>
      </c>
      <c r="G306" s="236"/>
      <c r="H306" s="239">
        <v>202.5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5" t="s">
        <v>156</v>
      </c>
      <c r="AU306" s="245" t="s">
        <v>83</v>
      </c>
      <c r="AV306" s="14" t="s">
        <v>83</v>
      </c>
      <c r="AW306" s="14" t="s">
        <v>35</v>
      </c>
      <c r="AX306" s="14" t="s">
        <v>73</v>
      </c>
      <c r="AY306" s="245" t="s">
        <v>143</v>
      </c>
    </row>
    <row r="307" s="13" customFormat="1">
      <c r="A307" s="13"/>
      <c r="B307" s="225"/>
      <c r="C307" s="226"/>
      <c r="D307" s="218" t="s">
        <v>156</v>
      </c>
      <c r="E307" s="227" t="s">
        <v>19</v>
      </c>
      <c r="F307" s="228" t="s">
        <v>1686</v>
      </c>
      <c r="G307" s="226"/>
      <c r="H307" s="227" t="s">
        <v>19</v>
      </c>
      <c r="I307" s="229"/>
      <c r="J307" s="226"/>
      <c r="K307" s="226"/>
      <c r="L307" s="230"/>
      <c r="M307" s="231"/>
      <c r="N307" s="232"/>
      <c r="O307" s="232"/>
      <c r="P307" s="232"/>
      <c r="Q307" s="232"/>
      <c r="R307" s="232"/>
      <c r="S307" s="232"/>
      <c r="T307" s="23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4" t="s">
        <v>156</v>
      </c>
      <c r="AU307" s="234" t="s">
        <v>83</v>
      </c>
      <c r="AV307" s="13" t="s">
        <v>81</v>
      </c>
      <c r="AW307" s="13" t="s">
        <v>35</v>
      </c>
      <c r="AX307" s="13" t="s">
        <v>73</v>
      </c>
      <c r="AY307" s="234" t="s">
        <v>143</v>
      </c>
    </row>
    <row r="308" s="14" customFormat="1">
      <c r="A308" s="14"/>
      <c r="B308" s="235"/>
      <c r="C308" s="236"/>
      <c r="D308" s="218" t="s">
        <v>156</v>
      </c>
      <c r="E308" s="237" t="s">
        <v>19</v>
      </c>
      <c r="F308" s="238" t="s">
        <v>1705</v>
      </c>
      <c r="G308" s="236"/>
      <c r="H308" s="239">
        <v>95.219999999999999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5" t="s">
        <v>156</v>
      </c>
      <c r="AU308" s="245" t="s">
        <v>83</v>
      </c>
      <c r="AV308" s="14" t="s">
        <v>83</v>
      </c>
      <c r="AW308" s="14" t="s">
        <v>35</v>
      </c>
      <c r="AX308" s="14" t="s">
        <v>73</v>
      </c>
      <c r="AY308" s="245" t="s">
        <v>143</v>
      </c>
    </row>
    <row r="309" s="15" customFormat="1">
      <c r="A309" s="15"/>
      <c r="B309" s="246"/>
      <c r="C309" s="247"/>
      <c r="D309" s="218" t="s">
        <v>156</v>
      </c>
      <c r="E309" s="248" t="s">
        <v>19</v>
      </c>
      <c r="F309" s="249" t="s">
        <v>174</v>
      </c>
      <c r="G309" s="247"/>
      <c r="H309" s="250">
        <v>794.70000000000005</v>
      </c>
      <c r="I309" s="251"/>
      <c r="J309" s="247"/>
      <c r="K309" s="247"/>
      <c r="L309" s="252"/>
      <c r="M309" s="253"/>
      <c r="N309" s="254"/>
      <c r="O309" s="254"/>
      <c r="P309" s="254"/>
      <c r="Q309" s="254"/>
      <c r="R309" s="254"/>
      <c r="S309" s="254"/>
      <c r="T309" s="25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6" t="s">
        <v>156</v>
      </c>
      <c r="AU309" s="256" t="s">
        <v>83</v>
      </c>
      <c r="AV309" s="15" t="s">
        <v>150</v>
      </c>
      <c r="AW309" s="15" t="s">
        <v>35</v>
      </c>
      <c r="AX309" s="15" t="s">
        <v>81</v>
      </c>
      <c r="AY309" s="256" t="s">
        <v>143</v>
      </c>
    </row>
    <row r="310" s="2" customFormat="1" ht="16.5" customHeight="1">
      <c r="A310" s="39"/>
      <c r="B310" s="40"/>
      <c r="C310" s="205" t="s">
        <v>369</v>
      </c>
      <c r="D310" s="205" t="s">
        <v>145</v>
      </c>
      <c r="E310" s="206" t="s">
        <v>494</v>
      </c>
      <c r="F310" s="207" t="s">
        <v>495</v>
      </c>
      <c r="G310" s="208" t="s">
        <v>315</v>
      </c>
      <c r="H310" s="209">
        <v>16.175999999999998</v>
      </c>
      <c r="I310" s="210"/>
      <c r="J310" s="211">
        <f>ROUND(I310*H310,2)</f>
        <v>0</v>
      </c>
      <c r="K310" s="207" t="s">
        <v>149</v>
      </c>
      <c r="L310" s="45"/>
      <c r="M310" s="212" t="s">
        <v>19</v>
      </c>
      <c r="N310" s="213" t="s">
        <v>44</v>
      </c>
      <c r="O310" s="85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150</v>
      </c>
      <c r="AT310" s="216" t="s">
        <v>145</v>
      </c>
      <c r="AU310" s="216" t="s">
        <v>83</v>
      </c>
      <c r="AY310" s="18" t="s">
        <v>143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81</v>
      </c>
      <c r="BK310" s="217">
        <f>ROUND(I310*H310,2)</f>
        <v>0</v>
      </c>
      <c r="BL310" s="18" t="s">
        <v>150</v>
      </c>
      <c r="BM310" s="216" t="s">
        <v>1706</v>
      </c>
    </row>
    <row r="311" s="2" customFormat="1">
      <c r="A311" s="39"/>
      <c r="B311" s="40"/>
      <c r="C311" s="41"/>
      <c r="D311" s="218" t="s">
        <v>152</v>
      </c>
      <c r="E311" s="41"/>
      <c r="F311" s="219" t="s">
        <v>497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152</v>
      </c>
      <c r="AU311" s="18" t="s">
        <v>83</v>
      </c>
    </row>
    <row r="312" s="2" customFormat="1">
      <c r="A312" s="39"/>
      <c r="B312" s="40"/>
      <c r="C312" s="41"/>
      <c r="D312" s="223" t="s">
        <v>154</v>
      </c>
      <c r="E312" s="41"/>
      <c r="F312" s="224" t="s">
        <v>498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154</v>
      </c>
      <c r="AU312" s="18" t="s">
        <v>83</v>
      </c>
    </row>
    <row r="313" s="13" customFormat="1">
      <c r="A313" s="13"/>
      <c r="B313" s="225"/>
      <c r="C313" s="226"/>
      <c r="D313" s="218" t="s">
        <v>156</v>
      </c>
      <c r="E313" s="227" t="s">
        <v>19</v>
      </c>
      <c r="F313" s="228" t="s">
        <v>1667</v>
      </c>
      <c r="G313" s="226"/>
      <c r="H313" s="227" t="s">
        <v>19</v>
      </c>
      <c r="I313" s="229"/>
      <c r="J313" s="226"/>
      <c r="K313" s="226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156</v>
      </c>
      <c r="AU313" s="234" t="s">
        <v>83</v>
      </c>
      <c r="AV313" s="13" t="s">
        <v>81</v>
      </c>
      <c r="AW313" s="13" t="s">
        <v>35</v>
      </c>
      <c r="AX313" s="13" t="s">
        <v>73</v>
      </c>
      <c r="AY313" s="234" t="s">
        <v>143</v>
      </c>
    </row>
    <row r="314" s="13" customFormat="1">
      <c r="A314" s="13"/>
      <c r="B314" s="225"/>
      <c r="C314" s="226"/>
      <c r="D314" s="218" t="s">
        <v>156</v>
      </c>
      <c r="E314" s="227" t="s">
        <v>19</v>
      </c>
      <c r="F314" s="228" t="s">
        <v>510</v>
      </c>
      <c r="G314" s="226"/>
      <c r="H314" s="227" t="s">
        <v>19</v>
      </c>
      <c r="I314" s="229"/>
      <c r="J314" s="226"/>
      <c r="K314" s="226"/>
      <c r="L314" s="230"/>
      <c r="M314" s="231"/>
      <c r="N314" s="232"/>
      <c r="O314" s="232"/>
      <c r="P314" s="232"/>
      <c r="Q314" s="232"/>
      <c r="R314" s="232"/>
      <c r="S314" s="232"/>
      <c r="T314" s="23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4" t="s">
        <v>156</v>
      </c>
      <c r="AU314" s="234" t="s">
        <v>83</v>
      </c>
      <c r="AV314" s="13" t="s">
        <v>81</v>
      </c>
      <c r="AW314" s="13" t="s">
        <v>35</v>
      </c>
      <c r="AX314" s="13" t="s">
        <v>73</v>
      </c>
      <c r="AY314" s="234" t="s">
        <v>143</v>
      </c>
    </row>
    <row r="315" s="14" customFormat="1">
      <c r="A315" s="14"/>
      <c r="B315" s="235"/>
      <c r="C315" s="236"/>
      <c r="D315" s="218" t="s">
        <v>156</v>
      </c>
      <c r="E315" s="237" t="s">
        <v>19</v>
      </c>
      <c r="F315" s="238" t="s">
        <v>1707</v>
      </c>
      <c r="G315" s="236"/>
      <c r="H315" s="239">
        <v>4.5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5" t="s">
        <v>156</v>
      </c>
      <c r="AU315" s="245" t="s">
        <v>83</v>
      </c>
      <c r="AV315" s="14" t="s">
        <v>83</v>
      </c>
      <c r="AW315" s="14" t="s">
        <v>35</v>
      </c>
      <c r="AX315" s="14" t="s">
        <v>73</v>
      </c>
      <c r="AY315" s="245" t="s">
        <v>143</v>
      </c>
    </row>
    <row r="316" s="13" customFormat="1">
      <c r="A316" s="13"/>
      <c r="B316" s="225"/>
      <c r="C316" s="226"/>
      <c r="D316" s="218" t="s">
        <v>156</v>
      </c>
      <c r="E316" s="227" t="s">
        <v>19</v>
      </c>
      <c r="F316" s="228" t="s">
        <v>455</v>
      </c>
      <c r="G316" s="226"/>
      <c r="H316" s="227" t="s">
        <v>19</v>
      </c>
      <c r="I316" s="229"/>
      <c r="J316" s="226"/>
      <c r="K316" s="226"/>
      <c r="L316" s="230"/>
      <c r="M316" s="231"/>
      <c r="N316" s="232"/>
      <c r="O316" s="232"/>
      <c r="P316" s="232"/>
      <c r="Q316" s="232"/>
      <c r="R316" s="232"/>
      <c r="S316" s="232"/>
      <c r="T316" s="23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4" t="s">
        <v>156</v>
      </c>
      <c r="AU316" s="234" t="s">
        <v>83</v>
      </c>
      <c r="AV316" s="13" t="s">
        <v>81</v>
      </c>
      <c r="AW316" s="13" t="s">
        <v>35</v>
      </c>
      <c r="AX316" s="13" t="s">
        <v>73</v>
      </c>
      <c r="AY316" s="234" t="s">
        <v>143</v>
      </c>
    </row>
    <row r="317" s="14" customFormat="1">
      <c r="A317" s="14"/>
      <c r="B317" s="235"/>
      <c r="C317" s="236"/>
      <c r="D317" s="218" t="s">
        <v>156</v>
      </c>
      <c r="E317" s="237" t="s">
        <v>19</v>
      </c>
      <c r="F317" s="238" t="s">
        <v>228</v>
      </c>
      <c r="G317" s="236"/>
      <c r="H317" s="239">
        <v>11</v>
      </c>
      <c r="I317" s="240"/>
      <c r="J317" s="236"/>
      <c r="K317" s="236"/>
      <c r="L317" s="241"/>
      <c r="M317" s="242"/>
      <c r="N317" s="243"/>
      <c r="O317" s="243"/>
      <c r="P317" s="243"/>
      <c r="Q317" s="243"/>
      <c r="R317" s="243"/>
      <c r="S317" s="243"/>
      <c r="T317" s="24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5" t="s">
        <v>156</v>
      </c>
      <c r="AU317" s="245" t="s">
        <v>83</v>
      </c>
      <c r="AV317" s="14" t="s">
        <v>83</v>
      </c>
      <c r="AW317" s="14" t="s">
        <v>35</v>
      </c>
      <c r="AX317" s="14" t="s">
        <v>73</v>
      </c>
      <c r="AY317" s="245" t="s">
        <v>143</v>
      </c>
    </row>
    <row r="318" s="13" customFormat="1">
      <c r="A318" s="13"/>
      <c r="B318" s="225"/>
      <c r="C318" s="226"/>
      <c r="D318" s="218" t="s">
        <v>156</v>
      </c>
      <c r="E318" s="227" t="s">
        <v>19</v>
      </c>
      <c r="F318" s="228" t="s">
        <v>1708</v>
      </c>
      <c r="G318" s="226"/>
      <c r="H318" s="227" t="s">
        <v>19</v>
      </c>
      <c r="I318" s="229"/>
      <c r="J318" s="226"/>
      <c r="K318" s="226"/>
      <c r="L318" s="230"/>
      <c r="M318" s="231"/>
      <c r="N318" s="232"/>
      <c r="O318" s="232"/>
      <c r="P318" s="232"/>
      <c r="Q318" s="232"/>
      <c r="R318" s="232"/>
      <c r="S318" s="232"/>
      <c r="T318" s="23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4" t="s">
        <v>156</v>
      </c>
      <c r="AU318" s="234" t="s">
        <v>83</v>
      </c>
      <c r="AV318" s="13" t="s">
        <v>81</v>
      </c>
      <c r="AW318" s="13" t="s">
        <v>35</v>
      </c>
      <c r="AX318" s="13" t="s">
        <v>73</v>
      </c>
      <c r="AY318" s="234" t="s">
        <v>143</v>
      </c>
    </row>
    <row r="319" s="14" customFormat="1">
      <c r="A319" s="14"/>
      <c r="B319" s="235"/>
      <c r="C319" s="236"/>
      <c r="D319" s="218" t="s">
        <v>156</v>
      </c>
      <c r="E319" s="237" t="s">
        <v>19</v>
      </c>
      <c r="F319" s="238" t="s">
        <v>1709</v>
      </c>
      <c r="G319" s="236"/>
      <c r="H319" s="239">
        <v>0.67600000000000005</v>
      </c>
      <c r="I319" s="240"/>
      <c r="J319" s="236"/>
      <c r="K319" s="236"/>
      <c r="L319" s="241"/>
      <c r="M319" s="242"/>
      <c r="N319" s="243"/>
      <c r="O319" s="243"/>
      <c r="P319" s="243"/>
      <c r="Q319" s="243"/>
      <c r="R319" s="243"/>
      <c r="S319" s="243"/>
      <c r="T319" s="24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5" t="s">
        <v>156</v>
      </c>
      <c r="AU319" s="245" t="s">
        <v>83</v>
      </c>
      <c r="AV319" s="14" t="s">
        <v>83</v>
      </c>
      <c r="AW319" s="14" t="s">
        <v>35</v>
      </c>
      <c r="AX319" s="14" t="s">
        <v>73</v>
      </c>
      <c r="AY319" s="245" t="s">
        <v>143</v>
      </c>
    </row>
    <row r="320" s="15" customFormat="1">
      <c r="A320" s="15"/>
      <c r="B320" s="246"/>
      <c r="C320" s="247"/>
      <c r="D320" s="218" t="s">
        <v>156</v>
      </c>
      <c r="E320" s="248" t="s">
        <v>19</v>
      </c>
      <c r="F320" s="249" t="s">
        <v>174</v>
      </c>
      <c r="G320" s="247"/>
      <c r="H320" s="250">
        <v>16.175999999999998</v>
      </c>
      <c r="I320" s="251"/>
      <c r="J320" s="247"/>
      <c r="K320" s="247"/>
      <c r="L320" s="252"/>
      <c r="M320" s="253"/>
      <c r="N320" s="254"/>
      <c r="O320" s="254"/>
      <c r="P320" s="254"/>
      <c r="Q320" s="254"/>
      <c r="R320" s="254"/>
      <c r="S320" s="254"/>
      <c r="T320" s="25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56" t="s">
        <v>156</v>
      </c>
      <c r="AU320" s="256" t="s">
        <v>83</v>
      </c>
      <c r="AV320" s="15" t="s">
        <v>150</v>
      </c>
      <c r="AW320" s="15" t="s">
        <v>35</v>
      </c>
      <c r="AX320" s="15" t="s">
        <v>81</v>
      </c>
      <c r="AY320" s="256" t="s">
        <v>143</v>
      </c>
    </row>
    <row r="321" s="2" customFormat="1" ht="16.5" customHeight="1">
      <c r="A321" s="39"/>
      <c r="B321" s="40"/>
      <c r="C321" s="257" t="s">
        <v>375</v>
      </c>
      <c r="D321" s="257" t="s">
        <v>468</v>
      </c>
      <c r="E321" s="258" t="s">
        <v>514</v>
      </c>
      <c r="F321" s="259" t="s">
        <v>515</v>
      </c>
      <c r="G321" s="260" t="s">
        <v>471</v>
      </c>
      <c r="H321" s="261">
        <v>9.9260000000000002</v>
      </c>
      <c r="I321" s="262"/>
      <c r="J321" s="263">
        <f>ROUND(I321*H321,2)</f>
        <v>0</v>
      </c>
      <c r="K321" s="259" t="s">
        <v>149</v>
      </c>
      <c r="L321" s="264"/>
      <c r="M321" s="265" t="s">
        <v>19</v>
      </c>
      <c r="N321" s="266" t="s">
        <v>44</v>
      </c>
      <c r="O321" s="85"/>
      <c r="P321" s="214">
        <f>O321*H321</f>
        <v>0</v>
      </c>
      <c r="Q321" s="214">
        <v>1</v>
      </c>
      <c r="R321" s="214">
        <f>Q321*H321</f>
        <v>9.9260000000000002</v>
      </c>
      <c r="S321" s="214">
        <v>0</v>
      </c>
      <c r="T321" s="21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210</v>
      </c>
      <c r="AT321" s="216" t="s">
        <v>468</v>
      </c>
      <c r="AU321" s="216" t="s">
        <v>83</v>
      </c>
      <c r="AY321" s="18" t="s">
        <v>143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81</v>
      </c>
      <c r="BK321" s="217">
        <f>ROUND(I321*H321,2)</f>
        <v>0</v>
      </c>
      <c r="BL321" s="18" t="s">
        <v>150</v>
      </c>
      <c r="BM321" s="216" t="s">
        <v>1710</v>
      </c>
    </row>
    <row r="322" s="2" customFormat="1">
      <c r="A322" s="39"/>
      <c r="B322" s="40"/>
      <c r="C322" s="41"/>
      <c r="D322" s="218" t="s">
        <v>152</v>
      </c>
      <c r="E322" s="41"/>
      <c r="F322" s="219" t="s">
        <v>515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152</v>
      </c>
      <c r="AU322" s="18" t="s">
        <v>83</v>
      </c>
    </row>
    <row r="323" s="13" customFormat="1">
      <c r="A323" s="13"/>
      <c r="B323" s="225"/>
      <c r="C323" s="226"/>
      <c r="D323" s="218" t="s">
        <v>156</v>
      </c>
      <c r="E323" s="227" t="s">
        <v>19</v>
      </c>
      <c r="F323" s="228" t="s">
        <v>1616</v>
      </c>
      <c r="G323" s="226"/>
      <c r="H323" s="227" t="s">
        <v>19</v>
      </c>
      <c r="I323" s="229"/>
      <c r="J323" s="226"/>
      <c r="K323" s="226"/>
      <c r="L323" s="230"/>
      <c r="M323" s="231"/>
      <c r="N323" s="232"/>
      <c r="O323" s="232"/>
      <c r="P323" s="232"/>
      <c r="Q323" s="232"/>
      <c r="R323" s="232"/>
      <c r="S323" s="232"/>
      <c r="T323" s="23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4" t="s">
        <v>156</v>
      </c>
      <c r="AU323" s="234" t="s">
        <v>83</v>
      </c>
      <c r="AV323" s="13" t="s">
        <v>81</v>
      </c>
      <c r="AW323" s="13" t="s">
        <v>35</v>
      </c>
      <c r="AX323" s="13" t="s">
        <v>73</v>
      </c>
      <c r="AY323" s="234" t="s">
        <v>143</v>
      </c>
    </row>
    <row r="324" s="13" customFormat="1">
      <c r="A324" s="13"/>
      <c r="B324" s="225"/>
      <c r="C324" s="226"/>
      <c r="D324" s="218" t="s">
        <v>156</v>
      </c>
      <c r="E324" s="227" t="s">
        <v>19</v>
      </c>
      <c r="F324" s="228" t="s">
        <v>481</v>
      </c>
      <c r="G324" s="226"/>
      <c r="H324" s="227" t="s">
        <v>19</v>
      </c>
      <c r="I324" s="229"/>
      <c r="J324" s="226"/>
      <c r="K324" s="226"/>
      <c r="L324" s="230"/>
      <c r="M324" s="231"/>
      <c r="N324" s="232"/>
      <c r="O324" s="232"/>
      <c r="P324" s="232"/>
      <c r="Q324" s="232"/>
      <c r="R324" s="232"/>
      <c r="S324" s="232"/>
      <c r="T324" s="23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4" t="s">
        <v>156</v>
      </c>
      <c r="AU324" s="234" t="s">
        <v>83</v>
      </c>
      <c r="AV324" s="13" t="s">
        <v>81</v>
      </c>
      <c r="AW324" s="13" t="s">
        <v>35</v>
      </c>
      <c r="AX324" s="13" t="s">
        <v>73</v>
      </c>
      <c r="AY324" s="234" t="s">
        <v>143</v>
      </c>
    </row>
    <row r="325" s="14" customFormat="1">
      <c r="A325" s="14"/>
      <c r="B325" s="235"/>
      <c r="C325" s="236"/>
      <c r="D325" s="218" t="s">
        <v>156</v>
      </c>
      <c r="E325" s="237" t="s">
        <v>19</v>
      </c>
      <c r="F325" s="238" t="s">
        <v>1711</v>
      </c>
      <c r="G325" s="236"/>
      <c r="H325" s="239">
        <v>9.25</v>
      </c>
      <c r="I325" s="240"/>
      <c r="J325" s="236"/>
      <c r="K325" s="236"/>
      <c r="L325" s="241"/>
      <c r="M325" s="242"/>
      <c r="N325" s="243"/>
      <c r="O325" s="243"/>
      <c r="P325" s="243"/>
      <c r="Q325" s="243"/>
      <c r="R325" s="243"/>
      <c r="S325" s="243"/>
      <c r="T325" s="24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5" t="s">
        <v>156</v>
      </c>
      <c r="AU325" s="245" t="s">
        <v>83</v>
      </c>
      <c r="AV325" s="14" t="s">
        <v>83</v>
      </c>
      <c r="AW325" s="14" t="s">
        <v>35</v>
      </c>
      <c r="AX325" s="14" t="s">
        <v>73</v>
      </c>
      <c r="AY325" s="245" t="s">
        <v>143</v>
      </c>
    </row>
    <row r="326" s="13" customFormat="1">
      <c r="A326" s="13"/>
      <c r="B326" s="225"/>
      <c r="C326" s="226"/>
      <c r="D326" s="218" t="s">
        <v>156</v>
      </c>
      <c r="E326" s="227" t="s">
        <v>19</v>
      </c>
      <c r="F326" s="228" t="s">
        <v>1712</v>
      </c>
      <c r="G326" s="226"/>
      <c r="H326" s="227" t="s">
        <v>19</v>
      </c>
      <c r="I326" s="229"/>
      <c r="J326" s="226"/>
      <c r="K326" s="226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156</v>
      </c>
      <c r="AU326" s="234" t="s">
        <v>83</v>
      </c>
      <c r="AV326" s="13" t="s">
        <v>81</v>
      </c>
      <c r="AW326" s="13" t="s">
        <v>35</v>
      </c>
      <c r="AX326" s="13" t="s">
        <v>73</v>
      </c>
      <c r="AY326" s="234" t="s">
        <v>143</v>
      </c>
    </row>
    <row r="327" s="14" customFormat="1">
      <c r="A327" s="14"/>
      <c r="B327" s="235"/>
      <c r="C327" s="236"/>
      <c r="D327" s="218" t="s">
        <v>156</v>
      </c>
      <c r="E327" s="237" t="s">
        <v>19</v>
      </c>
      <c r="F327" s="238" t="s">
        <v>1709</v>
      </c>
      <c r="G327" s="236"/>
      <c r="H327" s="239">
        <v>0.67600000000000005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5" t="s">
        <v>156</v>
      </c>
      <c r="AU327" s="245" t="s">
        <v>83</v>
      </c>
      <c r="AV327" s="14" t="s">
        <v>83</v>
      </c>
      <c r="AW327" s="14" t="s">
        <v>35</v>
      </c>
      <c r="AX327" s="14" t="s">
        <v>73</v>
      </c>
      <c r="AY327" s="245" t="s">
        <v>143</v>
      </c>
    </row>
    <row r="328" s="15" customFormat="1">
      <c r="A328" s="15"/>
      <c r="B328" s="246"/>
      <c r="C328" s="247"/>
      <c r="D328" s="218" t="s">
        <v>156</v>
      </c>
      <c r="E328" s="248" t="s">
        <v>19</v>
      </c>
      <c r="F328" s="249" t="s">
        <v>174</v>
      </c>
      <c r="G328" s="247"/>
      <c r="H328" s="250">
        <v>9.9260000000000002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56" t="s">
        <v>156</v>
      </c>
      <c r="AU328" s="256" t="s">
        <v>83</v>
      </c>
      <c r="AV328" s="15" t="s">
        <v>150</v>
      </c>
      <c r="AW328" s="15" t="s">
        <v>35</v>
      </c>
      <c r="AX328" s="15" t="s">
        <v>81</v>
      </c>
      <c r="AY328" s="256" t="s">
        <v>143</v>
      </c>
    </row>
    <row r="329" s="2" customFormat="1" ht="16.5" customHeight="1">
      <c r="A329" s="39"/>
      <c r="B329" s="40"/>
      <c r="C329" s="205" t="s">
        <v>381</v>
      </c>
      <c r="D329" s="205" t="s">
        <v>145</v>
      </c>
      <c r="E329" s="206" t="s">
        <v>522</v>
      </c>
      <c r="F329" s="207" t="s">
        <v>523</v>
      </c>
      <c r="G329" s="208" t="s">
        <v>148</v>
      </c>
      <c r="H329" s="209">
        <v>1091</v>
      </c>
      <c r="I329" s="210"/>
      <c r="J329" s="211">
        <f>ROUND(I329*H329,2)</f>
        <v>0</v>
      </c>
      <c r="K329" s="207" t="s">
        <v>149</v>
      </c>
      <c r="L329" s="45"/>
      <c r="M329" s="212" t="s">
        <v>19</v>
      </c>
      <c r="N329" s="213" t="s">
        <v>44</v>
      </c>
      <c r="O329" s="85"/>
      <c r="P329" s="214">
        <f>O329*H329</f>
        <v>0</v>
      </c>
      <c r="Q329" s="214">
        <v>0</v>
      </c>
      <c r="R329" s="214">
        <f>Q329*H329</f>
        <v>0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150</v>
      </c>
      <c r="AT329" s="216" t="s">
        <v>145</v>
      </c>
      <c r="AU329" s="216" t="s">
        <v>83</v>
      </c>
      <c r="AY329" s="18" t="s">
        <v>143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81</v>
      </c>
      <c r="BK329" s="217">
        <f>ROUND(I329*H329,2)</f>
        <v>0</v>
      </c>
      <c r="BL329" s="18" t="s">
        <v>150</v>
      </c>
      <c r="BM329" s="216" t="s">
        <v>1713</v>
      </c>
    </row>
    <row r="330" s="2" customFormat="1">
      <c r="A330" s="39"/>
      <c r="B330" s="40"/>
      <c r="C330" s="41"/>
      <c r="D330" s="218" t="s">
        <v>152</v>
      </c>
      <c r="E330" s="41"/>
      <c r="F330" s="219" t="s">
        <v>525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152</v>
      </c>
      <c r="AU330" s="18" t="s">
        <v>83</v>
      </c>
    </row>
    <row r="331" s="2" customFormat="1">
      <c r="A331" s="39"/>
      <c r="B331" s="40"/>
      <c r="C331" s="41"/>
      <c r="D331" s="223" t="s">
        <v>154</v>
      </c>
      <c r="E331" s="41"/>
      <c r="F331" s="224" t="s">
        <v>526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154</v>
      </c>
      <c r="AU331" s="18" t="s">
        <v>83</v>
      </c>
    </row>
    <row r="332" s="13" customFormat="1">
      <c r="A332" s="13"/>
      <c r="B332" s="225"/>
      <c r="C332" s="226"/>
      <c r="D332" s="218" t="s">
        <v>156</v>
      </c>
      <c r="E332" s="227" t="s">
        <v>19</v>
      </c>
      <c r="F332" s="228" t="s">
        <v>1616</v>
      </c>
      <c r="G332" s="226"/>
      <c r="H332" s="227" t="s">
        <v>19</v>
      </c>
      <c r="I332" s="229"/>
      <c r="J332" s="226"/>
      <c r="K332" s="226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156</v>
      </c>
      <c r="AU332" s="234" t="s">
        <v>83</v>
      </c>
      <c r="AV332" s="13" t="s">
        <v>81</v>
      </c>
      <c r="AW332" s="13" t="s">
        <v>35</v>
      </c>
      <c r="AX332" s="13" t="s">
        <v>73</v>
      </c>
      <c r="AY332" s="234" t="s">
        <v>143</v>
      </c>
    </row>
    <row r="333" s="13" customFormat="1">
      <c r="A333" s="13"/>
      <c r="B333" s="225"/>
      <c r="C333" s="226"/>
      <c r="D333" s="218" t="s">
        <v>156</v>
      </c>
      <c r="E333" s="227" t="s">
        <v>19</v>
      </c>
      <c r="F333" s="228" t="s">
        <v>1714</v>
      </c>
      <c r="G333" s="226"/>
      <c r="H333" s="227" t="s">
        <v>19</v>
      </c>
      <c r="I333" s="229"/>
      <c r="J333" s="226"/>
      <c r="K333" s="226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156</v>
      </c>
      <c r="AU333" s="234" t="s">
        <v>83</v>
      </c>
      <c r="AV333" s="13" t="s">
        <v>81</v>
      </c>
      <c r="AW333" s="13" t="s">
        <v>35</v>
      </c>
      <c r="AX333" s="13" t="s">
        <v>73</v>
      </c>
      <c r="AY333" s="234" t="s">
        <v>143</v>
      </c>
    </row>
    <row r="334" s="14" customFormat="1">
      <c r="A334" s="14"/>
      <c r="B334" s="235"/>
      <c r="C334" s="236"/>
      <c r="D334" s="218" t="s">
        <v>156</v>
      </c>
      <c r="E334" s="237" t="s">
        <v>19</v>
      </c>
      <c r="F334" s="238" t="s">
        <v>1715</v>
      </c>
      <c r="G334" s="236"/>
      <c r="H334" s="239">
        <v>935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156</v>
      </c>
      <c r="AU334" s="245" t="s">
        <v>83</v>
      </c>
      <c r="AV334" s="14" t="s">
        <v>83</v>
      </c>
      <c r="AW334" s="14" t="s">
        <v>35</v>
      </c>
      <c r="AX334" s="14" t="s">
        <v>73</v>
      </c>
      <c r="AY334" s="245" t="s">
        <v>143</v>
      </c>
    </row>
    <row r="335" s="13" customFormat="1">
      <c r="A335" s="13"/>
      <c r="B335" s="225"/>
      <c r="C335" s="226"/>
      <c r="D335" s="218" t="s">
        <v>156</v>
      </c>
      <c r="E335" s="227" t="s">
        <v>19</v>
      </c>
      <c r="F335" s="228" t="s">
        <v>529</v>
      </c>
      <c r="G335" s="226"/>
      <c r="H335" s="227" t="s">
        <v>19</v>
      </c>
      <c r="I335" s="229"/>
      <c r="J335" s="226"/>
      <c r="K335" s="226"/>
      <c r="L335" s="230"/>
      <c r="M335" s="231"/>
      <c r="N335" s="232"/>
      <c r="O335" s="232"/>
      <c r="P335" s="232"/>
      <c r="Q335" s="232"/>
      <c r="R335" s="232"/>
      <c r="S335" s="232"/>
      <c r="T335" s="23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4" t="s">
        <v>156</v>
      </c>
      <c r="AU335" s="234" t="s">
        <v>83</v>
      </c>
      <c r="AV335" s="13" t="s">
        <v>81</v>
      </c>
      <c r="AW335" s="13" t="s">
        <v>35</v>
      </c>
      <c r="AX335" s="13" t="s">
        <v>73</v>
      </c>
      <c r="AY335" s="234" t="s">
        <v>143</v>
      </c>
    </row>
    <row r="336" s="13" customFormat="1">
      <c r="A336" s="13"/>
      <c r="B336" s="225"/>
      <c r="C336" s="226"/>
      <c r="D336" s="218" t="s">
        <v>156</v>
      </c>
      <c r="E336" s="227" t="s">
        <v>19</v>
      </c>
      <c r="F336" s="228" t="s">
        <v>1716</v>
      </c>
      <c r="G336" s="226"/>
      <c r="H336" s="227" t="s">
        <v>19</v>
      </c>
      <c r="I336" s="229"/>
      <c r="J336" s="226"/>
      <c r="K336" s="226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156</v>
      </c>
      <c r="AU336" s="234" t="s">
        <v>83</v>
      </c>
      <c r="AV336" s="13" t="s">
        <v>81</v>
      </c>
      <c r="AW336" s="13" t="s">
        <v>35</v>
      </c>
      <c r="AX336" s="13" t="s">
        <v>73</v>
      </c>
      <c r="AY336" s="234" t="s">
        <v>143</v>
      </c>
    </row>
    <row r="337" s="14" customFormat="1">
      <c r="A337" s="14"/>
      <c r="B337" s="235"/>
      <c r="C337" s="236"/>
      <c r="D337" s="218" t="s">
        <v>156</v>
      </c>
      <c r="E337" s="237" t="s">
        <v>19</v>
      </c>
      <c r="F337" s="238" t="s">
        <v>1717</v>
      </c>
      <c r="G337" s="236"/>
      <c r="H337" s="239">
        <v>146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156</v>
      </c>
      <c r="AU337" s="245" t="s">
        <v>83</v>
      </c>
      <c r="AV337" s="14" t="s">
        <v>83</v>
      </c>
      <c r="AW337" s="14" t="s">
        <v>35</v>
      </c>
      <c r="AX337" s="14" t="s">
        <v>73</v>
      </c>
      <c r="AY337" s="245" t="s">
        <v>143</v>
      </c>
    </row>
    <row r="338" s="13" customFormat="1">
      <c r="A338" s="13"/>
      <c r="B338" s="225"/>
      <c r="C338" s="226"/>
      <c r="D338" s="218" t="s">
        <v>156</v>
      </c>
      <c r="E338" s="227" t="s">
        <v>19</v>
      </c>
      <c r="F338" s="228" t="s">
        <v>1718</v>
      </c>
      <c r="G338" s="226"/>
      <c r="H338" s="227" t="s">
        <v>19</v>
      </c>
      <c r="I338" s="229"/>
      <c r="J338" s="226"/>
      <c r="K338" s="226"/>
      <c r="L338" s="230"/>
      <c r="M338" s="231"/>
      <c r="N338" s="232"/>
      <c r="O338" s="232"/>
      <c r="P338" s="232"/>
      <c r="Q338" s="232"/>
      <c r="R338" s="232"/>
      <c r="S338" s="232"/>
      <c r="T338" s="23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4" t="s">
        <v>156</v>
      </c>
      <c r="AU338" s="234" t="s">
        <v>83</v>
      </c>
      <c r="AV338" s="13" t="s">
        <v>81</v>
      </c>
      <c r="AW338" s="13" t="s">
        <v>35</v>
      </c>
      <c r="AX338" s="13" t="s">
        <v>73</v>
      </c>
      <c r="AY338" s="234" t="s">
        <v>143</v>
      </c>
    </row>
    <row r="339" s="14" customFormat="1">
      <c r="A339" s="14"/>
      <c r="B339" s="235"/>
      <c r="C339" s="236"/>
      <c r="D339" s="218" t="s">
        <v>156</v>
      </c>
      <c r="E339" s="237" t="s">
        <v>19</v>
      </c>
      <c r="F339" s="238" t="s">
        <v>1719</v>
      </c>
      <c r="G339" s="236"/>
      <c r="H339" s="239">
        <v>10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5" t="s">
        <v>156</v>
      </c>
      <c r="AU339" s="245" t="s">
        <v>83</v>
      </c>
      <c r="AV339" s="14" t="s">
        <v>83</v>
      </c>
      <c r="AW339" s="14" t="s">
        <v>35</v>
      </c>
      <c r="AX339" s="14" t="s">
        <v>73</v>
      </c>
      <c r="AY339" s="245" t="s">
        <v>143</v>
      </c>
    </row>
    <row r="340" s="15" customFormat="1">
      <c r="A340" s="15"/>
      <c r="B340" s="246"/>
      <c r="C340" s="247"/>
      <c r="D340" s="218" t="s">
        <v>156</v>
      </c>
      <c r="E340" s="248" t="s">
        <v>19</v>
      </c>
      <c r="F340" s="249" t="s">
        <v>174</v>
      </c>
      <c r="G340" s="247"/>
      <c r="H340" s="250">
        <v>1091</v>
      </c>
      <c r="I340" s="251"/>
      <c r="J340" s="247"/>
      <c r="K340" s="247"/>
      <c r="L340" s="252"/>
      <c r="M340" s="253"/>
      <c r="N340" s="254"/>
      <c r="O340" s="254"/>
      <c r="P340" s="254"/>
      <c r="Q340" s="254"/>
      <c r="R340" s="254"/>
      <c r="S340" s="254"/>
      <c r="T340" s="25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56" t="s">
        <v>156</v>
      </c>
      <c r="AU340" s="256" t="s">
        <v>83</v>
      </c>
      <c r="AV340" s="15" t="s">
        <v>150</v>
      </c>
      <c r="AW340" s="15" t="s">
        <v>35</v>
      </c>
      <c r="AX340" s="15" t="s">
        <v>81</v>
      </c>
      <c r="AY340" s="256" t="s">
        <v>143</v>
      </c>
    </row>
    <row r="341" s="2" customFormat="1" ht="24.15" customHeight="1">
      <c r="A341" s="39"/>
      <c r="B341" s="40"/>
      <c r="C341" s="205" t="s">
        <v>387</v>
      </c>
      <c r="D341" s="205" t="s">
        <v>145</v>
      </c>
      <c r="E341" s="206" t="s">
        <v>1720</v>
      </c>
      <c r="F341" s="207" t="s">
        <v>1721</v>
      </c>
      <c r="G341" s="208" t="s">
        <v>148</v>
      </c>
      <c r="H341" s="209">
        <v>275</v>
      </c>
      <c r="I341" s="210"/>
      <c r="J341" s="211">
        <f>ROUND(I341*H341,2)</f>
        <v>0</v>
      </c>
      <c r="K341" s="207" t="s">
        <v>149</v>
      </c>
      <c r="L341" s="45"/>
      <c r="M341" s="212" t="s">
        <v>19</v>
      </c>
      <c r="N341" s="213" t="s">
        <v>44</v>
      </c>
      <c r="O341" s="85"/>
      <c r="P341" s="214">
        <f>O341*H341</f>
        <v>0</v>
      </c>
      <c r="Q341" s="214">
        <v>0</v>
      </c>
      <c r="R341" s="214">
        <f>Q341*H341</f>
        <v>0</v>
      </c>
      <c r="S341" s="214">
        <v>0</v>
      </c>
      <c r="T341" s="21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6" t="s">
        <v>150</v>
      </c>
      <c r="AT341" s="216" t="s">
        <v>145</v>
      </c>
      <c r="AU341" s="216" t="s">
        <v>83</v>
      </c>
      <c r="AY341" s="18" t="s">
        <v>143</v>
      </c>
      <c r="BE341" s="217">
        <f>IF(N341="základní",J341,0)</f>
        <v>0</v>
      </c>
      <c r="BF341" s="217">
        <f>IF(N341="snížená",J341,0)</f>
        <v>0</v>
      </c>
      <c r="BG341" s="217">
        <f>IF(N341="zákl. přenesená",J341,0)</f>
        <v>0</v>
      </c>
      <c r="BH341" s="217">
        <f>IF(N341="sníž. přenesená",J341,0)</f>
        <v>0</v>
      </c>
      <c r="BI341" s="217">
        <f>IF(N341="nulová",J341,0)</f>
        <v>0</v>
      </c>
      <c r="BJ341" s="18" t="s">
        <v>81</v>
      </c>
      <c r="BK341" s="217">
        <f>ROUND(I341*H341,2)</f>
        <v>0</v>
      </c>
      <c r="BL341" s="18" t="s">
        <v>150</v>
      </c>
      <c r="BM341" s="216" t="s">
        <v>1722</v>
      </c>
    </row>
    <row r="342" s="2" customFormat="1">
      <c r="A342" s="39"/>
      <c r="B342" s="40"/>
      <c r="C342" s="41"/>
      <c r="D342" s="218" t="s">
        <v>152</v>
      </c>
      <c r="E342" s="41"/>
      <c r="F342" s="219" t="s">
        <v>1723</v>
      </c>
      <c r="G342" s="41"/>
      <c r="H342" s="41"/>
      <c r="I342" s="220"/>
      <c r="J342" s="41"/>
      <c r="K342" s="41"/>
      <c r="L342" s="45"/>
      <c r="M342" s="221"/>
      <c r="N342" s="222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152</v>
      </c>
      <c r="AU342" s="18" t="s">
        <v>83</v>
      </c>
    </row>
    <row r="343" s="2" customFormat="1">
      <c r="A343" s="39"/>
      <c r="B343" s="40"/>
      <c r="C343" s="41"/>
      <c r="D343" s="223" t="s">
        <v>154</v>
      </c>
      <c r="E343" s="41"/>
      <c r="F343" s="224" t="s">
        <v>1724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154</v>
      </c>
      <c r="AU343" s="18" t="s">
        <v>83</v>
      </c>
    </row>
    <row r="344" s="13" customFormat="1">
      <c r="A344" s="13"/>
      <c r="B344" s="225"/>
      <c r="C344" s="226"/>
      <c r="D344" s="218" t="s">
        <v>156</v>
      </c>
      <c r="E344" s="227" t="s">
        <v>19</v>
      </c>
      <c r="F344" s="228" t="s">
        <v>1616</v>
      </c>
      <c r="G344" s="226"/>
      <c r="H344" s="227" t="s">
        <v>19</v>
      </c>
      <c r="I344" s="229"/>
      <c r="J344" s="226"/>
      <c r="K344" s="226"/>
      <c r="L344" s="230"/>
      <c r="M344" s="231"/>
      <c r="N344" s="232"/>
      <c r="O344" s="232"/>
      <c r="P344" s="232"/>
      <c r="Q344" s="232"/>
      <c r="R344" s="232"/>
      <c r="S344" s="232"/>
      <c r="T344" s="23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4" t="s">
        <v>156</v>
      </c>
      <c r="AU344" s="234" t="s">
        <v>83</v>
      </c>
      <c r="AV344" s="13" t="s">
        <v>81</v>
      </c>
      <c r="AW344" s="13" t="s">
        <v>35</v>
      </c>
      <c r="AX344" s="13" t="s">
        <v>73</v>
      </c>
      <c r="AY344" s="234" t="s">
        <v>143</v>
      </c>
    </row>
    <row r="345" s="13" customFormat="1">
      <c r="A345" s="13"/>
      <c r="B345" s="225"/>
      <c r="C345" s="226"/>
      <c r="D345" s="218" t="s">
        <v>156</v>
      </c>
      <c r="E345" s="227" t="s">
        <v>19</v>
      </c>
      <c r="F345" s="228" t="s">
        <v>544</v>
      </c>
      <c r="G345" s="226"/>
      <c r="H345" s="227" t="s">
        <v>19</v>
      </c>
      <c r="I345" s="229"/>
      <c r="J345" s="226"/>
      <c r="K345" s="226"/>
      <c r="L345" s="230"/>
      <c r="M345" s="231"/>
      <c r="N345" s="232"/>
      <c r="O345" s="232"/>
      <c r="P345" s="232"/>
      <c r="Q345" s="232"/>
      <c r="R345" s="232"/>
      <c r="S345" s="232"/>
      <c r="T345" s="23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4" t="s">
        <v>156</v>
      </c>
      <c r="AU345" s="234" t="s">
        <v>83</v>
      </c>
      <c r="AV345" s="13" t="s">
        <v>81</v>
      </c>
      <c r="AW345" s="13" t="s">
        <v>35</v>
      </c>
      <c r="AX345" s="13" t="s">
        <v>73</v>
      </c>
      <c r="AY345" s="234" t="s">
        <v>143</v>
      </c>
    </row>
    <row r="346" s="13" customFormat="1">
      <c r="A346" s="13"/>
      <c r="B346" s="225"/>
      <c r="C346" s="226"/>
      <c r="D346" s="218" t="s">
        <v>156</v>
      </c>
      <c r="E346" s="227" t="s">
        <v>19</v>
      </c>
      <c r="F346" s="228" t="s">
        <v>169</v>
      </c>
      <c r="G346" s="226"/>
      <c r="H346" s="227" t="s">
        <v>19</v>
      </c>
      <c r="I346" s="229"/>
      <c r="J346" s="226"/>
      <c r="K346" s="226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156</v>
      </c>
      <c r="AU346" s="234" t="s">
        <v>83</v>
      </c>
      <c r="AV346" s="13" t="s">
        <v>81</v>
      </c>
      <c r="AW346" s="13" t="s">
        <v>35</v>
      </c>
      <c r="AX346" s="13" t="s">
        <v>73</v>
      </c>
      <c r="AY346" s="234" t="s">
        <v>143</v>
      </c>
    </row>
    <row r="347" s="14" customFormat="1">
      <c r="A347" s="14"/>
      <c r="B347" s="235"/>
      <c r="C347" s="236"/>
      <c r="D347" s="218" t="s">
        <v>156</v>
      </c>
      <c r="E347" s="237" t="s">
        <v>19</v>
      </c>
      <c r="F347" s="238" t="s">
        <v>1624</v>
      </c>
      <c r="G347" s="236"/>
      <c r="H347" s="239">
        <v>275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5" t="s">
        <v>156</v>
      </c>
      <c r="AU347" s="245" t="s">
        <v>83</v>
      </c>
      <c r="AV347" s="14" t="s">
        <v>83</v>
      </c>
      <c r="AW347" s="14" t="s">
        <v>35</v>
      </c>
      <c r="AX347" s="14" t="s">
        <v>81</v>
      </c>
      <c r="AY347" s="245" t="s">
        <v>143</v>
      </c>
    </row>
    <row r="348" s="2" customFormat="1" ht="16.5" customHeight="1">
      <c r="A348" s="39"/>
      <c r="B348" s="40"/>
      <c r="C348" s="205" t="s">
        <v>393</v>
      </c>
      <c r="D348" s="205" t="s">
        <v>145</v>
      </c>
      <c r="E348" s="206" t="s">
        <v>1291</v>
      </c>
      <c r="F348" s="207" t="s">
        <v>1292</v>
      </c>
      <c r="G348" s="208" t="s">
        <v>148</v>
      </c>
      <c r="H348" s="209">
        <v>275</v>
      </c>
      <c r="I348" s="210"/>
      <c r="J348" s="211">
        <f>ROUND(I348*H348,2)</f>
        <v>0</v>
      </c>
      <c r="K348" s="207" t="s">
        <v>149</v>
      </c>
      <c r="L348" s="45"/>
      <c r="M348" s="212" t="s">
        <v>19</v>
      </c>
      <c r="N348" s="213" t="s">
        <v>44</v>
      </c>
      <c r="O348" s="85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150</v>
      </c>
      <c r="AT348" s="216" t="s">
        <v>145</v>
      </c>
      <c r="AU348" s="216" t="s">
        <v>83</v>
      </c>
      <c r="AY348" s="18" t="s">
        <v>143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81</v>
      </c>
      <c r="BK348" s="217">
        <f>ROUND(I348*H348,2)</f>
        <v>0</v>
      </c>
      <c r="BL348" s="18" t="s">
        <v>150</v>
      </c>
      <c r="BM348" s="216" t="s">
        <v>1725</v>
      </c>
    </row>
    <row r="349" s="2" customFormat="1">
      <c r="A349" s="39"/>
      <c r="B349" s="40"/>
      <c r="C349" s="41"/>
      <c r="D349" s="218" t="s">
        <v>152</v>
      </c>
      <c r="E349" s="41"/>
      <c r="F349" s="219" t="s">
        <v>1294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152</v>
      </c>
      <c r="AU349" s="18" t="s">
        <v>83</v>
      </c>
    </row>
    <row r="350" s="2" customFormat="1">
      <c r="A350" s="39"/>
      <c r="B350" s="40"/>
      <c r="C350" s="41"/>
      <c r="D350" s="223" t="s">
        <v>154</v>
      </c>
      <c r="E350" s="41"/>
      <c r="F350" s="224" t="s">
        <v>1295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154</v>
      </c>
      <c r="AU350" s="18" t="s">
        <v>83</v>
      </c>
    </row>
    <row r="351" s="13" customFormat="1">
      <c r="A351" s="13"/>
      <c r="B351" s="225"/>
      <c r="C351" s="226"/>
      <c r="D351" s="218" t="s">
        <v>156</v>
      </c>
      <c r="E351" s="227" t="s">
        <v>19</v>
      </c>
      <c r="F351" s="228" t="s">
        <v>1616</v>
      </c>
      <c r="G351" s="226"/>
      <c r="H351" s="227" t="s">
        <v>19</v>
      </c>
      <c r="I351" s="229"/>
      <c r="J351" s="226"/>
      <c r="K351" s="226"/>
      <c r="L351" s="230"/>
      <c r="M351" s="231"/>
      <c r="N351" s="232"/>
      <c r="O351" s="232"/>
      <c r="P351" s="232"/>
      <c r="Q351" s="232"/>
      <c r="R351" s="232"/>
      <c r="S351" s="232"/>
      <c r="T351" s="23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4" t="s">
        <v>156</v>
      </c>
      <c r="AU351" s="234" t="s">
        <v>83</v>
      </c>
      <c r="AV351" s="13" t="s">
        <v>81</v>
      </c>
      <c r="AW351" s="13" t="s">
        <v>35</v>
      </c>
      <c r="AX351" s="13" t="s">
        <v>73</v>
      </c>
      <c r="AY351" s="234" t="s">
        <v>143</v>
      </c>
    </row>
    <row r="352" s="13" customFormat="1">
      <c r="A352" s="13"/>
      <c r="B352" s="225"/>
      <c r="C352" s="226"/>
      <c r="D352" s="218" t="s">
        <v>156</v>
      </c>
      <c r="E352" s="227" t="s">
        <v>19</v>
      </c>
      <c r="F352" s="228" t="s">
        <v>169</v>
      </c>
      <c r="G352" s="226"/>
      <c r="H352" s="227" t="s">
        <v>19</v>
      </c>
      <c r="I352" s="229"/>
      <c r="J352" s="226"/>
      <c r="K352" s="226"/>
      <c r="L352" s="230"/>
      <c r="M352" s="231"/>
      <c r="N352" s="232"/>
      <c r="O352" s="232"/>
      <c r="P352" s="232"/>
      <c r="Q352" s="232"/>
      <c r="R352" s="232"/>
      <c r="S352" s="232"/>
      <c r="T352" s="23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4" t="s">
        <v>156</v>
      </c>
      <c r="AU352" s="234" t="s">
        <v>83</v>
      </c>
      <c r="AV352" s="13" t="s">
        <v>81</v>
      </c>
      <c r="AW352" s="13" t="s">
        <v>35</v>
      </c>
      <c r="AX352" s="13" t="s">
        <v>73</v>
      </c>
      <c r="AY352" s="234" t="s">
        <v>143</v>
      </c>
    </row>
    <row r="353" s="14" customFormat="1">
      <c r="A353" s="14"/>
      <c r="B353" s="235"/>
      <c r="C353" s="236"/>
      <c r="D353" s="218" t="s">
        <v>156</v>
      </c>
      <c r="E353" s="237" t="s">
        <v>19</v>
      </c>
      <c r="F353" s="238" t="s">
        <v>1624</v>
      </c>
      <c r="G353" s="236"/>
      <c r="H353" s="239">
        <v>275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5" t="s">
        <v>156</v>
      </c>
      <c r="AU353" s="245" t="s">
        <v>83</v>
      </c>
      <c r="AV353" s="14" t="s">
        <v>83</v>
      </c>
      <c r="AW353" s="14" t="s">
        <v>35</v>
      </c>
      <c r="AX353" s="14" t="s">
        <v>81</v>
      </c>
      <c r="AY353" s="245" t="s">
        <v>143</v>
      </c>
    </row>
    <row r="354" s="2" customFormat="1" ht="16.5" customHeight="1">
      <c r="A354" s="39"/>
      <c r="B354" s="40"/>
      <c r="C354" s="257" t="s">
        <v>399</v>
      </c>
      <c r="D354" s="257" t="s">
        <v>468</v>
      </c>
      <c r="E354" s="258" t="s">
        <v>554</v>
      </c>
      <c r="F354" s="259" t="s">
        <v>555</v>
      </c>
      <c r="G354" s="260" t="s">
        <v>556</v>
      </c>
      <c r="H354" s="261">
        <v>6.1449999999999996</v>
      </c>
      <c r="I354" s="262"/>
      <c r="J354" s="263">
        <f>ROUND(I354*H354,2)</f>
        <v>0</v>
      </c>
      <c r="K354" s="259" t="s">
        <v>149</v>
      </c>
      <c r="L354" s="264"/>
      <c r="M354" s="265" t="s">
        <v>19</v>
      </c>
      <c r="N354" s="266" t="s">
        <v>44</v>
      </c>
      <c r="O354" s="85"/>
      <c r="P354" s="214">
        <f>O354*H354</f>
        <v>0</v>
      </c>
      <c r="Q354" s="214">
        <v>0.001</v>
      </c>
      <c r="R354" s="214">
        <f>Q354*H354</f>
        <v>0.0061449999999999994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210</v>
      </c>
      <c r="AT354" s="216" t="s">
        <v>468</v>
      </c>
      <c r="AU354" s="216" t="s">
        <v>83</v>
      </c>
      <c r="AY354" s="18" t="s">
        <v>143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81</v>
      </c>
      <c r="BK354" s="217">
        <f>ROUND(I354*H354,2)</f>
        <v>0</v>
      </c>
      <c r="BL354" s="18" t="s">
        <v>150</v>
      </c>
      <c r="BM354" s="216" t="s">
        <v>1726</v>
      </c>
    </row>
    <row r="355" s="2" customFormat="1">
      <c r="A355" s="39"/>
      <c r="B355" s="40"/>
      <c r="C355" s="41"/>
      <c r="D355" s="218" t="s">
        <v>152</v>
      </c>
      <c r="E355" s="41"/>
      <c r="F355" s="219" t="s">
        <v>555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152</v>
      </c>
      <c r="AU355" s="18" t="s">
        <v>83</v>
      </c>
    </row>
    <row r="356" s="14" customFormat="1">
      <c r="A356" s="14"/>
      <c r="B356" s="235"/>
      <c r="C356" s="236"/>
      <c r="D356" s="218" t="s">
        <v>156</v>
      </c>
      <c r="E356" s="236"/>
      <c r="F356" s="238" t="s">
        <v>1727</v>
      </c>
      <c r="G356" s="236"/>
      <c r="H356" s="239">
        <v>6.1449999999999996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5" t="s">
        <v>156</v>
      </c>
      <c r="AU356" s="245" t="s">
        <v>83</v>
      </c>
      <c r="AV356" s="14" t="s">
        <v>83</v>
      </c>
      <c r="AW356" s="14" t="s">
        <v>4</v>
      </c>
      <c r="AX356" s="14" t="s">
        <v>81</v>
      </c>
      <c r="AY356" s="245" t="s">
        <v>143</v>
      </c>
    </row>
    <row r="357" s="2" customFormat="1" ht="16.5" customHeight="1">
      <c r="A357" s="39"/>
      <c r="B357" s="40"/>
      <c r="C357" s="205" t="s">
        <v>405</v>
      </c>
      <c r="D357" s="205" t="s">
        <v>145</v>
      </c>
      <c r="E357" s="206" t="s">
        <v>1520</v>
      </c>
      <c r="F357" s="207" t="s">
        <v>1521</v>
      </c>
      <c r="G357" s="208" t="s">
        <v>148</v>
      </c>
      <c r="H357" s="209">
        <v>153</v>
      </c>
      <c r="I357" s="210"/>
      <c r="J357" s="211">
        <f>ROUND(I357*H357,2)</f>
        <v>0</v>
      </c>
      <c r="K357" s="207" t="s">
        <v>149</v>
      </c>
      <c r="L357" s="45"/>
      <c r="M357" s="212" t="s">
        <v>19</v>
      </c>
      <c r="N357" s="213" t="s">
        <v>44</v>
      </c>
      <c r="O357" s="85"/>
      <c r="P357" s="214">
        <f>O357*H357</f>
        <v>0</v>
      </c>
      <c r="Q357" s="214">
        <v>0</v>
      </c>
      <c r="R357" s="214">
        <f>Q357*H357</f>
        <v>0</v>
      </c>
      <c r="S357" s="214">
        <v>0</v>
      </c>
      <c r="T357" s="21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6" t="s">
        <v>150</v>
      </c>
      <c r="AT357" s="216" t="s">
        <v>145</v>
      </c>
      <c r="AU357" s="216" t="s">
        <v>83</v>
      </c>
      <c r="AY357" s="18" t="s">
        <v>143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81</v>
      </c>
      <c r="BK357" s="217">
        <f>ROUND(I357*H357,2)</f>
        <v>0</v>
      </c>
      <c r="BL357" s="18" t="s">
        <v>150</v>
      </c>
      <c r="BM357" s="216" t="s">
        <v>1728</v>
      </c>
    </row>
    <row r="358" s="2" customFormat="1">
      <c r="A358" s="39"/>
      <c r="B358" s="40"/>
      <c r="C358" s="41"/>
      <c r="D358" s="218" t="s">
        <v>152</v>
      </c>
      <c r="E358" s="41"/>
      <c r="F358" s="219" t="s">
        <v>1523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152</v>
      </c>
      <c r="AU358" s="18" t="s">
        <v>83</v>
      </c>
    </row>
    <row r="359" s="2" customFormat="1">
      <c r="A359" s="39"/>
      <c r="B359" s="40"/>
      <c r="C359" s="41"/>
      <c r="D359" s="223" t="s">
        <v>154</v>
      </c>
      <c r="E359" s="41"/>
      <c r="F359" s="224" t="s">
        <v>1524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154</v>
      </c>
      <c r="AU359" s="18" t="s">
        <v>83</v>
      </c>
    </row>
    <row r="360" s="13" customFormat="1">
      <c r="A360" s="13"/>
      <c r="B360" s="225"/>
      <c r="C360" s="226"/>
      <c r="D360" s="218" t="s">
        <v>156</v>
      </c>
      <c r="E360" s="227" t="s">
        <v>19</v>
      </c>
      <c r="F360" s="228" t="s">
        <v>1616</v>
      </c>
      <c r="G360" s="226"/>
      <c r="H360" s="227" t="s">
        <v>19</v>
      </c>
      <c r="I360" s="229"/>
      <c r="J360" s="226"/>
      <c r="K360" s="226"/>
      <c r="L360" s="230"/>
      <c r="M360" s="231"/>
      <c r="N360" s="232"/>
      <c r="O360" s="232"/>
      <c r="P360" s="232"/>
      <c r="Q360" s="232"/>
      <c r="R360" s="232"/>
      <c r="S360" s="232"/>
      <c r="T360" s="23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4" t="s">
        <v>156</v>
      </c>
      <c r="AU360" s="234" t="s">
        <v>83</v>
      </c>
      <c r="AV360" s="13" t="s">
        <v>81</v>
      </c>
      <c r="AW360" s="13" t="s">
        <v>35</v>
      </c>
      <c r="AX360" s="13" t="s">
        <v>73</v>
      </c>
      <c r="AY360" s="234" t="s">
        <v>143</v>
      </c>
    </row>
    <row r="361" s="13" customFormat="1">
      <c r="A361" s="13"/>
      <c r="B361" s="225"/>
      <c r="C361" s="226"/>
      <c r="D361" s="218" t="s">
        <v>156</v>
      </c>
      <c r="E361" s="227" t="s">
        <v>19</v>
      </c>
      <c r="F361" s="228" t="s">
        <v>159</v>
      </c>
      <c r="G361" s="226"/>
      <c r="H361" s="227" t="s">
        <v>19</v>
      </c>
      <c r="I361" s="229"/>
      <c r="J361" s="226"/>
      <c r="K361" s="226"/>
      <c r="L361" s="230"/>
      <c r="M361" s="231"/>
      <c r="N361" s="232"/>
      <c r="O361" s="232"/>
      <c r="P361" s="232"/>
      <c r="Q361" s="232"/>
      <c r="R361" s="232"/>
      <c r="S361" s="232"/>
      <c r="T361" s="23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4" t="s">
        <v>156</v>
      </c>
      <c r="AU361" s="234" t="s">
        <v>83</v>
      </c>
      <c r="AV361" s="13" t="s">
        <v>81</v>
      </c>
      <c r="AW361" s="13" t="s">
        <v>35</v>
      </c>
      <c r="AX361" s="13" t="s">
        <v>73</v>
      </c>
      <c r="AY361" s="234" t="s">
        <v>143</v>
      </c>
    </row>
    <row r="362" s="14" customFormat="1">
      <c r="A362" s="14"/>
      <c r="B362" s="235"/>
      <c r="C362" s="236"/>
      <c r="D362" s="218" t="s">
        <v>156</v>
      </c>
      <c r="E362" s="237" t="s">
        <v>19</v>
      </c>
      <c r="F362" s="238" t="s">
        <v>1729</v>
      </c>
      <c r="G362" s="236"/>
      <c r="H362" s="239">
        <v>153</v>
      </c>
      <c r="I362" s="240"/>
      <c r="J362" s="236"/>
      <c r="K362" s="236"/>
      <c r="L362" s="241"/>
      <c r="M362" s="242"/>
      <c r="N362" s="243"/>
      <c r="O362" s="243"/>
      <c r="P362" s="243"/>
      <c r="Q362" s="243"/>
      <c r="R362" s="243"/>
      <c r="S362" s="243"/>
      <c r="T362" s="24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5" t="s">
        <v>156</v>
      </c>
      <c r="AU362" s="245" t="s">
        <v>83</v>
      </c>
      <c r="AV362" s="14" t="s">
        <v>83</v>
      </c>
      <c r="AW362" s="14" t="s">
        <v>35</v>
      </c>
      <c r="AX362" s="14" t="s">
        <v>81</v>
      </c>
      <c r="AY362" s="245" t="s">
        <v>143</v>
      </c>
    </row>
    <row r="363" s="2" customFormat="1" ht="16.5" customHeight="1">
      <c r="A363" s="39"/>
      <c r="B363" s="40"/>
      <c r="C363" s="257" t="s">
        <v>411</v>
      </c>
      <c r="D363" s="257" t="s">
        <v>468</v>
      </c>
      <c r="E363" s="258" t="s">
        <v>567</v>
      </c>
      <c r="F363" s="259" t="s">
        <v>568</v>
      </c>
      <c r="G363" s="260" t="s">
        <v>556</v>
      </c>
      <c r="H363" s="261">
        <v>4.5899999999999999</v>
      </c>
      <c r="I363" s="262"/>
      <c r="J363" s="263">
        <f>ROUND(I363*H363,2)</f>
        <v>0</v>
      </c>
      <c r="K363" s="259" t="s">
        <v>149</v>
      </c>
      <c r="L363" s="264"/>
      <c r="M363" s="265" t="s">
        <v>19</v>
      </c>
      <c r="N363" s="266" t="s">
        <v>44</v>
      </c>
      <c r="O363" s="85"/>
      <c r="P363" s="214">
        <f>O363*H363</f>
        <v>0</v>
      </c>
      <c r="Q363" s="214">
        <v>0.001</v>
      </c>
      <c r="R363" s="214">
        <f>Q363*H363</f>
        <v>0.0045900000000000003</v>
      </c>
      <c r="S363" s="214">
        <v>0</v>
      </c>
      <c r="T363" s="21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6" t="s">
        <v>210</v>
      </c>
      <c r="AT363" s="216" t="s">
        <v>468</v>
      </c>
      <c r="AU363" s="216" t="s">
        <v>83</v>
      </c>
      <c r="AY363" s="18" t="s">
        <v>143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8" t="s">
        <v>81</v>
      </c>
      <c r="BK363" s="217">
        <f>ROUND(I363*H363,2)</f>
        <v>0</v>
      </c>
      <c r="BL363" s="18" t="s">
        <v>150</v>
      </c>
      <c r="BM363" s="216" t="s">
        <v>1730</v>
      </c>
    </row>
    <row r="364" s="2" customFormat="1">
      <c r="A364" s="39"/>
      <c r="B364" s="40"/>
      <c r="C364" s="41"/>
      <c r="D364" s="218" t="s">
        <v>152</v>
      </c>
      <c r="E364" s="41"/>
      <c r="F364" s="219" t="s">
        <v>568</v>
      </c>
      <c r="G364" s="41"/>
      <c r="H364" s="41"/>
      <c r="I364" s="220"/>
      <c r="J364" s="41"/>
      <c r="K364" s="41"/>
      <c r="L364" s="45"/>
      <c r="M364" s="221"/>
      <c r="N364" s="222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152</v>
      </c>
      <c r="AU364" s="18" t="s">
        <v>83</v>
      </c>
    </row>
    <row r="365" s="14" customFormat="1">
      <c r="A365" s="14"/>
      <c r="B365" s="235"/>
      <c r="C365" s="236"/>
      <c r="D365" s="218" t="s">
        <v>156</v>
      </c>
      <c r="E365" s="236"/>
      <c r="F365" s="238" t="s">
        <v>1731</v>
      </c>
      <c r="G365" s="236"/>
      <c r="H365" s="239">
        <v>4.5899999999999999</v>
      </c>
      <c r="I365" s="240"/>
      <c r="J365" s="236"/>
      <c r="K365" s="236"/>
      <c r="L365" s="241"/>
      <c r="M365" s="242"/>
      <c r="N365" s="243"/>
      <c r="O365" s="243"/>
      <c r="P365" s="243"/>
      <c r="Q365" s="243"/>
      <c r="R365" s="243"/>
      <c r="S365" s="243"/>
      <c r="T365" s="24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5" t="s">
        <v>156</v>
      </c>
      <c r="AU365" s="245" t="s">
        <v>83</v>
      </c>
      <c r="AV365" s="14" t="s">
        <v>83</v>
      </c>
      <c r="AW365" s="14" t="s">
        <v>4</v>
      </c>
      <c r="AX365" s="14" t="s">
        <v>81</v>
      </c>
      <c r="AY365" s="245" t="s">
        <v>143</v>
      </c>
    </row>
    <row r="366" s="2" customFormat="1" ht="16.5" customHeight="1">
      <c r="A366" s="39"/>
      <c r="B366" s="40"/>
      <c r="C366" s="205" t="s">
        <v>424</v>
      </c>
      <c r="D366" s="205" t="s">
        <v>145</v>
      </c>
      <c r="E366" s="206" t="s">
        <v>572</v>
      </c>
      <c r="F366" s="207" t="s">
        <v>573</v>
      </c>
      <c r="G366" s="208" t="s">
        <v>148</v>
      </c>
      <c r="H366" s="209">
        <v>33</v>
      </c>
      <c r="I366" s="210"/>
      <c r="J366" s="211">
        <f>ROUND(I366*H366,2)</f>
        <v>0</v>
      </c>
      <c r="K366" s="207" t="s">
        <v>149</v>
      </c>
      <c r="L366" s="45"/>
      <c r="M366" s="212" t="s">
        <v>19</v>
      </c>
      <c r="N366" s="213" t="s">
        <v>44</v>
      </c>
      <c r="O366" s="85"/>
      <c r="P366" s="214">
        <f>O366*H366</f>
        <v>0</v>
      </c>
      <c r="Q366" s="214">
        <v>0</v>
      </c>
      <c r="R366" s="214">
        <f>Q366*H366</f>
        <v>0</v>
      </c>
      <c r="S366" s="214">
        <v>0</v>
      </c>
      <c r="T366" s="21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6" t="s">
        <v>150</v>
      </c>
      <c r="AT366" s="216" t="s">
        <v>145</v>
      </c>
      <c r="AU366" s="216" t="s">
        <v>83</v>
      </c>
      <c r="AY366" s="18" t="s">
        <v>143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8" t="s">
        <v>81</v>
      </c>
      <c r="BK366" s="217">
        <f>ROUND(I366*H366,2)</f>
        <v>0</v>
      </c>
      <c r="BL366" s="18" t="s">
        <v>150</v>
      </c>
      <c r="BM366" s="216" t="s">
        <v>1732</v>
      </c>
    </row>
    <row r="367" s="2" customFormat="1">
      <c r="A367" s="39"/>
      <c r="B367" s="40"/>
      <c r="C367" s="41"/>
      <c r="D367" s="218" t="s">
        <v>152</v>
      </c>
      <c r="E367" s="41"/>
      <c r="F367" s="219" t="s">
        <v>575</v>
      </c>
      <c r="G367" s="41"/>
      <c r="H367" s="41"/>
      <c r="I367" s="220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152</v>
      </c>
      <c r="AU367" s="18" t="s">
        <v>83</v>
      </c>
    </row>
    <row r="368" s="2" customFormat="1">
      <c r="A368" s="39"/>
      <c r="B368" s="40"/>
      <c r="C368" s="41"/>
      <c r="D368" s="223" t="s">
        <v>154</v>
      </c>
      <c r="E368" s="41"/>
      <c r="F368" s="224" t="s">
        <v>576</v>
      </c>
      <c r="G368" s="41"/>
      <c r="H368" s="41"/>
      <c r="I368" s="220"/>
      <c r="J368" s="41"/>
      <c r="K368" s="41"/>
      <c r="L368" s="45"/>
      <c r="M368" s="221"/>
      <c r="N368" s="222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154</v>
      </c>
      <c r="AU368" s="18" t="s">
        <v>83</v>
      </c>
    </row>
    <row r="369" s="13" customFormat="1">
      <c r="A369" s="13"/>
      <c r="B369" s="225"/>
      <c r="C369" s="226"/>
      <c r="D369" s="218" t="s">
        <v>156</v>
      </c>
      <c r="E369" s="227" t="s">
        <v>19</v>
      </c>
      <c r="F369" s="228" t="s">
        <v>1616</v>
      </c>
      <c r="G369" s="226"/>
      <c r="H369" s="227" t="s">
        <v>19</v>
      </c>
      <c r="I369" s="229"/>
      <c r="J369" s="226"/>
      <c r="K369" s="226"/>
      <c r="L369" s="230"/>
      <c r="M369" s="231"/>
      <c r="N369" s="232"/>
      <c r="O369" s="232"/>
      <c r="P369" s="232"/>
      <c r="Q369" s="232"/>
      <c r="R369" s="232"/>
      <c r="S369" s="232"/>
      <c r="T369" s="23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4" t="s">
        <v>156</v>
      </c>
      <c r="AU369" s="234" t="s">
        <v>83</v>
      </c>
      <c r="AV369" s="13" t="s">
        <v>81</v>
      </c>
      <c r="AW369" s="13" t="s">
        <v>35</v>
      </c>
      <c r="AX369" s="13" t="s">
        <v>73</v>
      </c>
      <c r="AY369" s="234" t="s">
        <v>143</v>
      </c>
    </row>
    <row r="370" s="13" customFormat="1">
      <c r="A370" s="13"/>
      <c r="B370" s="225"/>
      <c r="C370" s="226"/>
      <c r="D370" s="218" t="s">
        <v>156</v>
      </c>
      <c r="E370" s="227" t="s">
        <v>19</v>
      </c>
      <c r="F370" s="228" t="s">
        <v>333</v>
      </c>
      <c r="G370" s="226"/>
      <c r="H370" s="227" t="s">
        <v>19</v>
      </c>
      <c r="I370" s="229"/>
      <c r="J370" s="226"/>
      <c r="K370" s="226"/>
      <c r="L370" s="230"/>
      <c r="M370" s="231"/>
      <c r="N370" s="232"/>
      <c r="O370" s="232"/>
      <c r="P370" s="232"/>
      <c r="Q370" s="232"/>
      <c r="R370" s="232"/>
      <c r="S370" s="232"/>
      <c r="T370" s="23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4" t="s">
        <v>156</v>
      </c>
      <c r="AU370" s="234" t="s">
        <v>83</v>
      </c>
      <c r="AV370" s="13" t="s">
        <v>81</v>
      </c>
      <c r="AW370" s="13" t="s">
        <v>35</v>
      </c>
      <c r="AX370" s="13" t="s">
        <v>73</v>
      </c>
      <c r="AY370" s="234" t="s">
        <v>143</v>
      </c>
    </row>
    <row r="371" s="14" customFormat="1">
      <c r="A371" s="14"/>
      <c r="B371" s="235"/>
      <c r="C371" s="236"/>
      <c r="D371" s="218" t="s">
        <v>156</v>
      </c>
      <c r="E371" s="237" t="s">
        <v>19</v>
      </c>
      <c r="F371" s="238" t="s">
        <v>387</v>
      </c>
      <c r="G371" s="236"/>
      <c r="H371" s="239">
        <v>33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5" t="s">
        <v>156</v>
      </c>
      <c r="AU371" s="245" t="s">
        <v>83</v>
      </c>
      <c r="AV371" s="14" t="s">
        <v>83</v>
      </c>
      <c r="AW371" s="14" t="s">
        <v>35</v>
      </c>
      <c r="AX371" s="14" t="s">
        <v>81</v>
      </c>
      <c r="AY371" s="245" t="s">
        <v>143</v>
      </c>
    </row>
    <row r="372" s="2" customFormat="1" ht="16.5" customHeight="1">
      <c r="A372" s="39"/>
      <c r="B372" s="40"/>
      <c r="C372" s="205" t="s">
        <v>439</v>
      </c>
      <c r="D372" s="205" t="s">
        <v>145</v>
      </c>
      <c r="E372" s="206" t="s">
        <v>579</v>
      </c>
      <c r="F372" s="207" t="s">
        <v>580</v>
      </c>
      <c r="G372" s="208" t="s">
        <v>148</v>
      </c>
      <c r="H372" s="209">
        <v>120</v>
      </c>
      <c r="I372" s="210"/>
      <c r="J372" s="211">
        <f>ROUND(I372*H372,2)</f>
        <v>0</v>
      </c>
      <c r="K372" s="207" t="s">
        <v>149</v>
      </c>
      <c r="L372" s="45"/>
      <c r="M372" s="212" t="s">
        <v>19</v>
      </c>
      <c r="N372" s="213" t="s">
        <v>44</v>
      </c>
      <c r="O372" s="85"/>
      <c r="P372" s="214">
        <f>O372*H372</f>
        <v>0</v>
      </c>
      <c r="Q372" s="214">
        <v>0</v>
      </c>
      <c r="R372" s="214">
        <f>Q372*H372</f>
        <v>0</v>
      </c>
      <c r="S372" s="214">
        <v>0</v>
      </c>
      <c r="T372" s="21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6" t="s">
        <v>150</v>
      </c>
      <c r="AT372" s="216" t="s">
        <v>145</v>
      </c>
      <c r="AU372" s="216" t="s">
        <v>83</v>
      </c>
      <c r="AY372" s="18" t="s">
        <v>143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81</v>
      </c>
      <c r="BK372" s="217">
        <f>ROUND(I372*H372,2)</f>
        <v>0</v>
      </c>
      <c r="BL372" s="18" t="s">
        <v>150</v>
      </c>
      <c r="BM372" s="216" t="s">
        <v>1733</v>
      </c>
    </row>
    <row r="373" s="2" customFormat="1">
      <c r="A373" s="39"/>
      <c r="B373" s="40"/>
      <c r="C373" s="41"/>
      <c r="D373" s="218" t="s">
        <v>152</v>
      </c>
      <c r="E373" s="41"/>
      <c r="F373" s="219" t="s">
        <v>582</v>
      </c>
      <c r="G373" s="41"/>
      <c r="H373" s="41"/>
      <c r="I373" s="220"/>
      <c r="J373" s="41"/>
      <c r="K373" s="41"/>
      <c r="L373" s="45"/>
      <c r="M373" s="221"/>
      <c r="N373" s="222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152</v>
      </c>
      <c r="AU373" s="18" t="s">
        <v>83</v>
      </c>
    </row>
    <row r="374" s="2" customFormat="1">
      <c r="A374" s="39"/>
      <c r="B374" s="40"/>
      <c r="C374" s="41"/>
      <c r="D374" s="223" t="s">
        <v>154</v>
      </c>
      <c r="E374" s="41"/>
      <c r="F374" s="224" t="s">
        <v>583</v>
      </c>
      <c r="G374" s="41"/>
      <c r="H374" s="41"/>
      <c r="I374" s="220"/>
      <c r="J374" s="41"/>
      <c r="K374" s="41"/>
      <c r="L374" s="45"/>
      <c r="M374" s="221"/>
      <c r="N374" s="222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154</v>
      </c>
      <c r="AU374" s="18" t="s">
        <v>83</v>
      </c>
    </row>
    <row r="375" s="13" customFormat="1">
      <c r="A375" s="13"/>
      <c r="B375" s="225"/>
      <c r="C375" s="226"/>
      <c r="D375" s="218" t="s">
        <v>156</v>
      </c>
      <c r="E375" s="227" t="s">
        <v>19</v>
      </c>
      <c r="F375" s="228" t="s">
        <v>1616</v>
      </c>
      <c r="G375" s="226"/>
      <c r="H375" s="227" t="s">
        <v>19</v>
      </c>
      <c r="I375" s="229"/>
      <c r="J375" s="226"/>
      <c r="K375" s="226"/>
      <c r="L375" s="230"/>
      <c r="M375" s="231"/>
      <c r="N375" s="232"/>
      <c r="O375" s="232"/>
      <c r="P375" s="232"/>
      <c r="Q375" s="232"/>
      <c r="R375" s="232"/>
      <c r="S375" s="232"/>
      <c r="T375" s="23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4" t="s">
        <v>156</v>
      </c>
      <c r="AU375" s="234" t="s">
        <v>83</v>
      </c>
      <c r="AV375" s="13" t="s">
        <v>81</v>
      </c>
      <c r="AW375" s="13" t="s">
        <v>35</v>
      </c>
      <c r="AX375" s="13" t="s">
        <v>73</v>
      </c>
      <c r="AY375" s="234" t="s">
        <v>143</v>
      </c>
    </row>
    <row r="376" s="13" customFormat="1">
      <c r="A376" s="13"/>
      <c r="B376" s="225"/>
      <c r="C376" s="226"/>
      <c r="D376" s="218" t="s">
        <v>156</v>
      </c>
      <c r="E376" s="227" t="s">
        <v>19</v>
      </c>
      <c r="F376" s="228" t="s">
        <v>333</v>
      </c>
      <c r="G376" s="226"/>
      <c r="H376" s="227" t="s">
        <v>19</v>
      </c>
      <c r="I376" s="229"/>
      <c r="J376" s="226"/>
      <c r="K376" s="226"/>
      <c r="L376" s="230"/>
      <c r="M376" s="231"/>
      <c r="N376" s="232"/>
      <c r="O376" s="232"/>
      <c r="P376" s="232"/>
      <c r="Q376" s="232"/>
      <c r="R376" s="232"/>
      <c r="S376" s="232"/>
      <c r="T376" s="23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4" t="s">
        <v>156</v>
      </c>
      <c r="AU376" s="234" t="s">
        <v>83</v>
      </c>
      <c r="AV376" s="13" t="s">
        <v>81</v>
      </c>
      <c r="AW376" s="13" t="s">
        <v>35</v>
      </c>
      <c r="AX376" s="13" t="s">
        <v>73</v>
      </c>
      <c r="AY376" s="234" t="s">
        <v>143</v>
      </c>
    </row>
    <row r="377" s="14" customFormat="1">
      <c r="A377" s="14"/>
      <c r="B377" s="235"/>
      <c r="C377" s="236"/>
      <c r="D377" s="218" t="s">
        <v>156</v>
      </c>
      <c r="E377" s="237" t="s">
        <v>19</v>
      </c>
      <c r="F377" s="238" t="s">
        <v>1112</v>
      </c>
      <c r="G377" s="236"/>
      <c r="H377" s="239">
        <v>120</v>
      </c>
      <c r="I377" s="240"/>
      <c r="J377" s="236"/>
      <c r="K377" s="236"/>
      <c r="L377" s="241"/>
      <c r="M377" s="242"/>
      <c r="N377" s="243"/>
      <c r="O377" s="243"/>
      <c r="P377" s="243"/>
      <c r="Q377" s="243"/>
      <c r="R377" s="243"/>
      <c r="S377" s="243"/>
      <c r="T377" s="24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5" t="s">
        <v>156</v>
      </c>
      <c r="AU377" s="245" t="s">
        <v>83</v>
      </c>
      <c r="AV377" s="14" t="s">
        <v>83</v>
      </c>
      <c r="AW377" s="14" t="s">
        <v>35</v>
      </c>
      <c r="AX377" s="14" t="s">
        <v>81</v>
      </c>
      <c r="AY377" s="245" t="s">
        <v>143</v>
      </c>
    </row>
    <row r="378" s="2" customFormat="1" ht="16.5" customHeight="1">
      <c r="A378" s="39"/>
      <c r="B378" s="40"/>
      <c r="C378" s="205" t="s">
        <v>449</v>
      </c>
      <c r="D378" s="205" t="s">
        <v>145</v>
      </c>
      <c r="E378" s="206" t="s">
        <v>1531</v>
      </c>
      <c r="F378" s="207" t="s">
        <v>1532</v>
      </c>
      <c r="G378" s="208" t="s">
        <v>148</v>
      </c>
      <c r="H378" s="209">
        <v>153</v>
      </c>
      <c r="I378" s="210"/>
      <c r="J378" s="211">
        <f>ROUND(I378*H378,2)</f>
        <v>0</v>
      </c>
      <c r="K378" s="207" t="s">
        <v>149</v>
      </c>
      <c r="L378" s="45"/>
      <c r="M378" s="212" t="s">
        <v>19</v>
      </c>
      <c r="N378" s="213" t="s">
        <v>44</v>
      </c>
      <c r="O378" s="85"/>
      <c r="P378" s="214">
        <f>O378*H378</f>
        <v>0</v>
      </c>
      <c r="Q378" s="214">
        <v>0</v>
      </c>
      <c r="R378" s="214">
        <f>Q378*H378</f>
        <v>0</v>
      </c>
      <c r="S378" s="214">
        <v>0</v>
      </c>
      <c r="T378" s="21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6" t="s">
        <v>150</v>
      </c>
      <c r="AT378" s="216" t="s">
        <v>145</v>
      </c>
      <c r="AU378" s="216" t="s">
        <v>83</v>
      </c>
      <c r="AY378" s="18" t="s">
        <v>143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8" t="s">
        <v>81</v>
      </c>
      <c r="BK378" s="217">
        <f>ROUND(I378*H378,2)</f>
        <v>0</v>
      </c>
      <c r="BL378" s="18" t="s">
        <v>150</v>
      </c>
      <c r="BM378" s="216" t="s">
        <v>1734</v>
      </c>
    </row>
    <row r="379" s="2" customFormat="1">
      <c r="A379" s="39"/>
      <c r="B379" s="40"/>
      <c r="C379" s="41"/>
      <c r="D379" s="218" t="s">
        <v>152</v>
      </c>
      <c r="E379" s="41"/>
      <c r="F379" s="219" t="s">
        <v>1534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152</v>
      </c>
      <c r="AU379" s="18" t="s">
        <v>83</v>
      </c>
    </row>
    <row r="380" s="2" customFormat="1">
      <c r="A380" s="39"/>
      <c r="B380" s="40"/>
      <c r="C380" s="41"/>
      <c r="D380" s="223" t="s">
        <v>154</v>
      </c>
      <c r="E380" s="41"/>
      <c r="F380" s="224" t="s">
        <v>1535</v>
      </c>
      <c r="G380" s="41"/>
      <c r="H380" s="41"/>
      <c r="I380" s="220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154</v>
      </c>
      <c r="AU380" s="18" t="s">
        <v>83</v>
      </c>
    </row>
    <row r="381" s="13" customFormat="1">
      <c r="A381" s="13"/>
      <c r="B381" s="225"/>
      <c r="C381" s="226"/>
      <c r="D381" s="218" t="s">
        <v>156</v>
      </c>
      <c r="E381" s="227" t="s">
        <v>19</v>
      </c>
      <c r="F381" s="228" t="s">
        <v>1616</v>
      </c>
      <c r="G381" s="226"/>
      <c r="H381" s="227" t="s">
        <v>19</v>
      </c>
      <c r="I381" s="229"/>
      <c r="J381" s="226"/>
      <c r="K381" s="226"/>
      <c r="L381" s="230"/>
      <c r="M381" s="231"/>
      <c r="N381" s="232"/>
      <c r="O381" s="232"/>
      <c r="P381" s="232"/>
      <c r="Q381" s="232"/>
      <c r="R381" s="232"/>
      <c r="S381" s="232"/>
      <c r="T381" s="23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4" t="s">
        <v>156</v>
      </c>
      <c r="AU381" s="234" t="s">
        <v>83</v>
      </c>
      <c r="AV381" s="13" t="s">
        <v>81</v>
      </c>
      <c r="AW381" s="13" t="s">
        <v>35</v>
      </c>
      <c r="AX381" s="13" t="s">
        <v>73</v>
      </c>
      <c r="AY381" s="234" t="s">
        <v>143</v>
      </c>
    </row>
    <row r="382" s="13" customFormat="1">
      <c r="A382" s="13"/>
      <c r="B382" s="225"/>
      <c r="C382" s="226"/>
      <c r="D382" s="218" t="s">
        <v>156</v>
      </c>
      <c r="E382" s="227" t="s">
        <v>19</v>
      </c>
      <c r="F382" s="228" t="s">
        <v>159</v>
      </c>
      <c r="G382" s="226"/>
      <c r="H382" s="227" t="s">
        <v>19</v>
      </c>
      <c r="I382" s="229"/>
      <c r="J382" s="226"/>
      <c r="K382" s="226"/>
      <c r="L382" s="230"/>
      <c r="M382" s="231"/>
      <c r="N382" s="232"/>
      <c r="O382" s="232"/>
      <c r="P382" s="232"/>
      <c r="Q382" s="232"/>
      <c r="R382" s="232"/>
      <c r="S382" s="232"/>
      <c r="T382" s="23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4" t="s">
        <v>156</v>
      </c>
      <c r="AU382" s="234" t="s">
        <v>83</v>
      </c>
      <c r="AV382" s="13" t="s">
        <v>81</v>
      </c>
      <c r="AW382" s="13" t="s">
        <v>35</v>
      </c>
      <c r="AX382" s="13" t="s">
        <v>73</v>
      </c>
      <c r="AY382" s="234" t="s">
        <v>143</v>
      </c>
    </row>
    <row r="383" s="14" customFormat="1">
      <c r="A383" s="14"/>
      <c r="B383" s="235"/>
      <c r="C383" s="236"/>
      <c r="D383" s="218" t="s">
        <v>156</v>
      </c>
      <c r="E383" s="237" t="s">
        <v>19</v>
      </c>
      <c r="F383" s="238" t="s">
        <v>1729</v>
      </c>
      <c r="G383" s="236"/>
      <c r="H383" s="239">
        <v>153</v>
      </c>
      <c r="I383" s="240"/>
      <c r="J383" s="236"/>
      <c r="K383" s="236"/>
      <c r="L383" s="241"/>
      <c r="M383" s="242"/>
      <c r="N383" s="243"/>
      <c r="O383" s="243"/>
      <c r="P383" s="243"/>
      <c r="Q383" s="243"/>
      <c r="R383" s="243"/>
      <c r="S383" s="243"/>
      <c r="T383" s="24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5" t="s">
        <v>156</v>
      </c>
      <c r="AU383" s="245" t="s">
        <v>83</v>
      </c>
      <c r="AV383" s="14" t="s">
        <v>83</v>
      </c>
      <c r="AW383" s="14" t="s">
        <v>35</v>
      </c>
      <c r="AX383" s="14" t="s">
        <v>81</v>
      </c>
      <c r="AY383" s="245" t="s">
        <v>143</v>
      </c>
    </row>
    <row r="384" s="2" customFormat="1" ht="16.5" customHeight="1">
      <c r="A384" s="39"/>
      <c r="B384" s="40"/>
      <c r="C384" s="205" t="s">
        <v>458</v>
      </c>
      <c r="D384" s="205" t="s">
        <v>145</v>
      </c>
      <c r="E384" s="206" t="s">
        <v>592</v>
      </c>
      <c r="F384" s="207" t="s">
        <v>593</v>
      </c>
      <c r="G384" s="208" t="s">
        <v>148</v>
      </c>
      <c r="H384" s="209">
        <v>153</v>
      </c>
      <c r="I384" s="210"/>
      <c r="J384" s="211">
        <f>ROUND(I384*H384,2)</f>
        <v>0</v>
      </c>
      <c r="K384" s="207" t="s">
        <v>149</v>
      </c>
      <c r="L384" s="45"/>
      <c r="M384" s="212" t="s">
        <v>19</v>
      </c>
      <c r="N384" s="213" t="s">
        <v>44</v>
      </c>
      <c r="O384" s="85"/>
      <c r="P384" s="214">
        <f>O384*H384</f>
        <v>0</v>
      </c>
      <c r="Q384" s="214">
        <v>0</v>
      </c>
      <c r="R384" s="214">
        <f>Q384*H384</f>
        <v>0</v>
      </c>
      <c r="S384" s="214">
        <v>0</v>
      </c>
      <c r="T384" s="215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6" t="s">
        <v>150</v>
      </c>
      <c r="AT384" s="216" t="s">
        <v>145</v>
      </c>
      <c r="AU384" s="216" t="s">
        <v>83</v>
      </c>
      <c r="AY384" s="18" t="s">
        <v>143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8" t="s">
        <v>81</v>
      </c>
      <c r="BK384" s="217">
        <f>ROUND(I384*H384,2)</f>
        <v>0</v>
      </c>
      <c r="BL384" s="18" t="s">
        <v>150</v>
      </c>
      <c r="BM384" s="216" t="s">
        <v>1735</v>
      </c>
    </row>
    <row r="385" s="2" customFormat="1">
      <c r="A385" s="39"/>
      <c r="B385" s="40"/>
      <c r="C385" s="41"/>
      <c r="D385" s="218" t="s">
        <v>152</v>
      </c>
      <c r="E385" s="41"/>
      <c r="F385" s="219" t="s">
        <v>595</v>
      </c>
      <c r="G385" s="41"/>
      <c r="H385" s="41"/>
      <c r="I385" s="220"/>
      <c r="J385" s="41"/>
      <c r="K385" s="41"/>
      <c r="L385" s="45"/>
      <c r="M385" s="221"/>
      <c r="N385" s="222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152</v>
      </c>
      <c r="AU385" s="18" t="s">
        <v>83</v>
      </c>
    </row>
    <row r="386" s="2" customFormat="1">
      <c r="A386" s="39"/>
      <c r="B386" s="40"/>
      <c r="C386" s="41"/>
      <c r="D386" s="223" t="s">
        <v>154</v>
      </c>
      <c r="E386" s="41"/>
      <c r="F386" s="224" t="s">
        <v>596</v>
      </c>
      <c r="G386" s="41"/>
      <c r="H386" s="41"/>
      <c r="I386" s="220"/>
      <c r="J386" s="41"/>
      <c r="K386" s="41"/>
      <c r="L386" s="45"/>
      <c r="M386" s="221"/>
      <c r="N386" s="222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154</v>
      </c>
      <c r="AU386" s="18" t="s">
        <v>83</v>
      </c>
    </row>
    <row r="387" s="13" customFormat="1">
      <c r="A387" s="13"/>
      <c r="B387" s="225"/>
      <c r="C387" s="226"/>
      <c r="D387" s="218" t="s">
        <v>156</v>
      </c>
      <c r="E387" s="227" t="s">
        <v>19</v>
      </c>
      <c r="F387" s="228" t="s">
        <v>1616</v>
      </c>
      <c r="G387" s="226"/>
      <c r="H387" s="227" t="s">
        <v>19</v>
      </c>
      <c r="I387" s="229"/>
      <c r="J387" s="226"/>
      <c r="K387" s="226"/>
      <c r="L387" s="230"/>
      <c r="M387" s="231"/>
      <c r="N387" s="232"/>
      <c r="O387" s="232"/>
      <c r="P387" s="232"/>
      <c r="Q387" s="232"/>
      <c r="R387" s="232"/>
      <c r="S387" s="232"/>
      <c r="T387" s="23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4" t="s">
        <v>156</v>
      </c>
      <c r="AU387" s="234" t="s">
        <v>83</v>
      </c>
      <c r="AV387" s="13" t="s">
        <v>81</v>
      </c>
      <c r="AW387" s="13" t="s">
        <v>35</v>
      </c>
      <c r="AX387" s="13" t="s">
        <v>73</v>
      </c>
      <c r="AY387" s="234" t="s">
        <v>143</v>
      </c>
    </row>
    <row r="388" s="13" customFormat="1">
      <c r="A388" s="13"/>
      <c r="B388" s="225"/>
      <c r="C388" s="226"/>
      <c r="D388" s="218" t="s">
        <v>156</v>
      </c>
      <c r="E388" s="227" t="s">
        <v>19</v>
      </c>
      <c r="F388" s="228" t="s">
        <v>159</v>
      </c>
      <c r="G388" s="226"/>
      <c r="H388" s="227" t="s">
        <v>19</v>
      </c>
      <c r="I388" s="229"/>
      <c r="J388" s="226"/>
      <c r="K388" s="226"/>
      <c r="L388" s="230"/>
      <c r="M388" s="231"/>
      <c r="N388" s="232"/>
      <c r="O388" s="232"/>
      <c r="P388" s="232"/>
      <c r="Q388" s="232"/>
      <c r="R388" s="232"/>
      <c r="S388" s="232"/>
      <c r="T388" s="23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4" t="s">
        <v>156</v>
      </c>
      <c r="AU388" s="234" t="s">
        <v>83</v>
      </c>
      <c r="AV388" s="13" t="s">
        <v>81</v>
      </c>
      <c r="AW388" s="13" t="s">
        <v>35</v>
      </c>
      <c r="AX388" s="13" t="s">
        <v>73</v>
      </c>
      <c r="AY388" s="234" t="s">
        <v>143</v>
      </c>
    </row>
    <row r="389" s="14" customFormat="1">
      <c r="A389" s="14"/>
      <c r="B389" s="235"/>
      <c r="C389" s="236"/>
      <c r="D389" s="218" t="s">
        <v>156</v>
      </c>
      <c r="E389" s="237" t="s">
        <v>19</v>
      </c>
      <c r="F389" s="238" t="s">
        <v>1729</v>
      </c>
      <c r="G389" s="236"/>
      <c r="H389" s="239">
        <v>153</v>
      </c>
      <c r="I389" s="240"/>
      <c r="J389" s="236"/>
      <c r="K389" s="236"/>
      <c r="L389" s="241"/>
      <c r="M389" s="242"/>
      <c r="N389" s="243"/>
      <c r="O389" s="243"/>
      <c r="P389" s="243"/>
      <c r="Q389" s="243"/>
      <c r="R389" s="243"/>
      <c r="S389" s="243"/>
      <c r="T389" s="24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5" t="s">
        <v>156</v>
      </c>
      <c r="AU389" s="245" t="s">
        <v>83</v>
      </c>
      <c r="AV389" s="14" t="s">
        <v>83</v>
      </c>
      <c r="AW389" s="14" t="s">
        <v>35</v>
      </c>
      <c r="AX389" s="14" t="s">
        <v>73</v>
      </c>
      <c r="AY389" s="245" t="s">
        <v>143</v>
      </c>
    </row>
    <row r="390" s="15" customFormat="1">
      <c r="A390" s="15"/>
      <c r="B390" s="246"/>
      <c r="C390" s="247"/>
      <c r="D390" s="218" t="s">
        <v>156</v>
      </c>
      <c r="E390" s="248" t="s">
        <v>19</v>
      </c>
      <c r="F390" s="249" t="s">
        <v>174</v>
      </c>
      <c r="G390" s="247"/>
      <c r="H390" s="250">
        <v>153</v>
      </c>
      <c r="I390" s="251"/>
      <c r="J390" s="247"/>
      <c r="K390" s="247"/>
      <c r="L390" s="252"/>
      <c r="M390" s="253"/>
      <c r="N390" s="254"/>
      <c r="O390" s="254"/>
      <c r="P390" s="254"/>
      <c r="Q390" s="254"/>
      <c r="R390" s="254"/>
      <c r="S390" s="254"/>
      <c r="T390" s="255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6" t="s">
        <v>156</v>
      </c>
      <c r="AU390" s="256" t="s">
        <v>83</v>
      </c>
      <c r="AV390" s="15" t="s">
        <v>150</v>
      </c>
      <c r="AW390" s="15" t="s">
        <v>35</v>
      </c>
      <c r="AX390" s="15" t="s">
        <v>81</v>
      </c>
      <c r="AY390" s="256" t="s">
        <v>143</v>
      </c>
    </row>
    <row r="391" s="2" customFormat="1" ht="16.5" customHeight="1">
      <c r="A391" s="39"/>
      <c r="B391" s="40"/>
      <c r="C391" s="205" t="s">
        <v>467</v>
      </c>
      <c r="D391" s="205" t="s">
        <v>145</v>
      </c>
      <c r="E391" s="206" t="s">
        <v>598</v>
      </c>
      <c r="F391" s="207" t="s">
        <v>599</v>
      </c>
      <c r="G391" s="208" t="s">
        <v>148</v>
      </c>
      <c r="H391" s="209">
        <v>275</v>
      </c>
      <c r="I391" s="210"/>
      <c r="J391" s="211">
        <f>ROUND(I391*H391,2)</f>
        <v>0</v>
      </c>
      <c r="K391" s="207" t="s">
        <v>149</v>
      </c>
      <c r="L391" s="45"/>
      <c r="M391" s="212" t="s">
        <v>19</v>
      </c>
      <c r="N391" s="213" t="s">
        <v>44</v>
      </c>
      <c r="O391" s="85"/>
      <c r="P391" s="214">
        <f>O391*H391</f>
        <v>0</v>
      </c>
      <c r="Q391" s="214">
        <v>0</v>
      </c>
      <c r="R391" s="214">
        <f>Q391*H391</f>
        <v>0</v>
      </c>
      <c r="S391" s="214">
        <v>0</v>
      </c>
      <c r="T391" s="215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6" t="s">
        <v>150</v>
      </c>
      <c r="AT391" s="216" t="s">
        <v>145</v>
      </c>
      <c r="AU391" s="216" t="s">
        <v>83</v>
      </c>
      <c r="AY391" s="18" t="s">
        <v>143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8" t="s">
        <v>81</v>
      </c>
      <c r="BK391" s="217">
        <f>ROUND(I391*H391,2)</f>
        <v>0</v>
      </c>
      <c r="BL391" s="18" t="s">
        <v>150</v>
      </c>
      <c r="BM391" s="216" t="s">
        <v>1736</v>
      </c>
    </row>
    <row r="392" s="2" customFormat="1">
      <c r="A392" s="39"/>
      <c r="B392" s="40"/>
      <c r="C392" s="41"/>
      <c r="D392" s="218" t="s">
        <v>152</v>
      </c>
      <c r="E392" s="41"/>
      <c r="F392" s="219" t="s">
        <v>601</v>
      </c>
      <c r="G392" s="41"/>
      <c r="H392" s="41"/>
      <c r="I392" s="220"/>
      <c r="J392" s="41"/>
      <c r="K392" s="41"/>
      <c r="L392" s="45"/>
      <c r="M392" s="221"/>
      <c r="N392" s="222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152</v>
      </c>
      <c r="AU392" s="18" t="s">
        <v>83</v>
      </c>
    </row>
    <row r="393" s="2" customFormat="1">
      <c r="A393" s="39"/>
      <c r="B393" s="40"/>
      <c r="C393" s="41"/>
      <c r="D393" s="223" t="s">
        <v>154</v>
      </c>
      <c r="E393" s="41"/>
      <c r="F393" s="224" t="s">
        <v>602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154</v>
      </c>
      <c r="AU393" s="18" t="s">
        <v>83</v>
      </c>
    </row>
    <row r="394" s="13" customFormat="1">
      <c r="A394" s="13"/>
      <c r="B394" s="225"/>
      <c r="C394" s="226"/>
      <c r="D394" s="218" t="s">
        <v>156</v>
      </c>
      <c r="E394" s="227" t="s">
        <v>19</v>
      </c>
      <c r="F394" s="228" t="s">
        <v>1616</v>
      </c>
      <c r="G394" s="226"/>
      <c r="H394" s="227" t="s">
        <v>19</v>
      </c>
      <c r="I394" s="229"/>
      <c r="J394" s="226"/>
      <c r="K394" s="226"/>
      <c r="L394" s="230"/>
      <c r="M394" s="231"/>
      <c r="N394" s="232"/>
      <c r="O394" s="232"/>
      <c r="P394" s="232"/>
      <c r="Q394" s="232"/>
      <c r="R394" s="232"/>
      <c r="S394" s="232"/>
      <c r="T394" s="23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4" t="s">
        <v>156</v>
      </c>
      <c r="AU394" s="234" t="s">
        <v>83</v>
      </c>
      <c r="AV394" s="13" t="s">
        <v>81</v>
      </c>
      <c r="AW394" s="13" t="s">
        <v>35</v>
      </c>
      <c r="AX394" s="13" t="s">
        <v>73</v>
      </c>
      <c r="AY394" s="234" t="s">
        <v>143</v>
      </c>
    </row>
    <row r="395" s="13" customFormat="1">
      <c r="A395" s="13"/>
      <c r="B395" s="225"/>
      <c r="C395" s="226"/>
      <c r="D395" s="218" t="s">
        <v>156</v>
      </c>
      <c r="E395" s="227" t="s">
        <v>19</v>
      </c>
      <c r="F395" s="228" t="s">
        <v>544</v>
      </c>
      <c r="G395" s="226"/>
      <c r="H395" s="227" t="s">
        <v>19</v>
      </c>
      <c r="I395" s="229"/>
      <c r="J395" s="226"/>
      <c r="K395" s="226"/>
      <c r="L395" s="230"/>
      <c r="M395" s="231"/>
      <c r="N395" s="232"/>
      <c r="O395" s="232"/>
      <c r="P395" s="232"/>
      <c r="Q395" s="232"/>
      <c r="R395" s="232"/>
      <c r="S395" s="232"/>
      <c r="T395" s="23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4" t="s">
        <v>156</v>
      </c>
      <c r="AU395" s="234" t="s">
        <v>83</v>
      </c>
      <c r="AV395" s="13" t="s">
        <v>81</v>
      </c>
      <c r="AW395" s="13" t="s">
        <v>35</v>
      </c>
      <c r="AX395" s="13" t="s">
        <v>73</v>
      </c>
      <c r="AY395" s="234" t="s">
        <v>143</v>
      </c>
    </row>
    <row r="396" s="13" customFormat="1">
      <c r="A396" s="13"/>
      <c r="B396" s="225"/>
      <c r="C396" s="226"/>
      <c r="D396" s="218" t="s">
        <v>156</v>
      </c>
      <c r="E396" s="227" t="s">
        <v>19</v>
      </c>
      <c r="F396" s="228" t="s">
        <v>169</v>
      </c>
      <c r="G396" s="226"/>
      <c r="H396" s="227" t="s">
        <v>19</v>
      </c>
      <c r="I396" s="229"/>
      <c r="J396" s="226"/>
      <c r="K396" s="226"/>
      <c r="L396" s="230"/>
      <c r="M396" s="231"/>
      <c r="N396" s="232"/>
      <c r="O396" s="232"/>
      <c r="P396" s="232"/>
      <c r="Q396" s="232"/>
      <c r="R396" s="232"/>
      <c r="S396" s="232"/>
      <c r="T396" s="23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4" t="s">
        <v>156</v>
      </c>
      <c r="AU396" s="234" t="s">
        <v>83</v>
      </c>
      <c r="AV396" s="13" t="s">
        <v>81</v>
      </c>
      <c r="AW396" s="13" t="s">
        <v>35</v>
      </c>
      <c r="AX396" s="13" t="s">
        <v>73</v>
      </c>
      <c r="AY396" s="234" t="s">
        <v>143</v>
      </c>
    </row>
    <row r="397" s="14" customFormat="1">
      <c r="A397" s="14"/>
      <c r="B397" s="235"/>
      <c r="C397" s="236"/>
      <c r="D397" s="218" t="s">
        <v>156</v>
      </c>
      <c r="E397" s="237" t="s">
        <v>19</v>
      </c>
      <c r="F397" s="238" t="s">
        <v>1624</v>
      </c>
      <c r="G397" s="236"/>
      <c r="H397" s="239">
        <v>275</v>
      </c>
      <c r="I397" s="240"/>
      <c r="J397" s="236"/>
      <c r="K397" s="236"/>
      <c r="L397" s="241"/>
      <c r="M397" s="242"/>
      <c r="N397" s="243"/>
      <c r="O397" s="243"/>
      <c r="P397" s="243"/>
      <c r="Q397" s="243"/>
      <c r="R397" s="243"/>
      <c r="S397" s="243"/>
      <c r="T397" s="24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5" t="s">
        <v>156</v>
      </c>
      <c r="AU397" s="245" t="s">
        <v>83</v>
      </c>
      <c r="AV397" s="14" t="s">
        <v>83</v>
      </c>
      <c r="AW397" s="14" t="s">
        <v>35</v>
      </c>
      <c r="AX397" s="14" t="s">
        <v>81</v>
      </c>
      <c r="AY397" s="245" t="s">
        <v>143</v>
      </c>
    </row>
    <row r="398" s="2" customFormat="1" ht="16.5" customHeight="1">
      <c r="A398" s="39"/>
      <c r="B398" s="40"/>
      <c r="C398" s="205" t="s">
        <v>475</v>
      </c>
      <c r="D398" s="205" t="s">
        <v>145</v>
      </c>
      <c r="E398" s="206" t="s">
        <v>604</v>
      </c>
      <c r="F398" s="207" t="s">
        <v>605</v>
      </c>
      <c r="G398" s="208" t="s">
        <v>606</v>
      </c>
      <c r="H398" s="209">
        <v>0.028000000000000001</v>
      </c>
      <c r="I398" s="210"/>
      <c r="J398" s="211">
        <f>ROUND(I398*H398,2)</f>
        <v>0</v>
      </c>
      <c r="K398" s="207" t="s">
        <v>149</v>
      </c>
      <c r="L398" s="45"/>
      <c r="M398" s="212" t="s">
        <v>19</v>
      </c>
      <c r="N398" s="213" t="s">
        <v>44</v>
      </c>
      <c r="O398" s="85"/>
      <c r="P398" s="214">
        <f>O398*H398</f>
        <v>0</v>
      </c>
      <c r="Q398" s="214">
        <v>0</v>
      </c>
      <c r="R398" s="214">
        <f>Q398*H398</f>
        <v>0</v>
      </c>
      <c r="S398" s="214">
        <v>0</v>
      </c>
      <c r="T398" s="215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6" t="s">
        <v>150</v>
      </c>
      <c r="AT398" s="216" t="s">
        <v>145</v>
      </c>
      <c r="AU398" s="216" t="s">
        <v>83</v>
      </c>
      <c r="AY398" s="18" t="s">
        <v>143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8" t="s">
        <v>81</v>
      </c>
      <c r="BK398" s="217">
        <f>ROUND(I398*H398,2)</f>
        <v>0</v>
      </c>
      <c r="BL398" s="18" t="s">
        <v>150</v>
      </c>
      <c r="BM398" s="216" t="s">
        <v>1737</v>
      </c>
    </row>
    <row r="399" s="2" customFormat="1">
      <c r="A399" s="39"/>
      <c r="B399" s="40"/>
      <c r="C399" s="41"/>
      <c r="D399" s="218" t="s">
        <v>152</v>
      </c>
      <c r="E399" s="41"/>
      <c r="F399" s="219" t="s">
        <v>608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152</v>
      </c>
      <c r="AU399" s="18" t="s">
        <v>83</v>
      </c>
    </row>
    <row r="400" s="2" customFormat="1">
      <c r="A400" s="39"/>
      <c r="B400" s="40"/>
      <c r="C400" s="41"/>
      <c r="D400" s="223" t="s">
        <v>154</v>
      </c>
      <c r="E400" s="41"/>
      <c r="F400" s="224" t="s">
        <v>609</v>
      </c>
      <c r="G400" s="41"/>
      <c r="H400" s="41"/>
      <c r="I400" s="220"/>
      <c r="J400" s="41"/>
      <c r="K400" s="41"/>
      <c r="L400" s="45"/>
      <c r="M400" s="221"/>
      <c r="N400" s="222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154</v>
      </c>
      <c r="AU400" s="18" t="s">
        <v>83</v>
      </c>
    </row>
    <row r="401" s="13" customFormat="1">
      <c r="A401" s="13"/>
      <c r="B401" s="225"/>
      <c r="C401" s="226"/>
      <c r="D401" s="218" t="s">
        <v>156</v>
      </c>
      <c r="E401" s="227" t="s">
        <v>19</v>
      </c>
      <c r="F401" s="228" t="s">
        <v>1616</v>
      </c>
      <c r="G401" s="226"/>
      <c r="H401" s="227" t="s">
        <v>19</v>
      </c>
      <c r="I401" s="229"/>
      <c r="J401" s="226"/>
      <c r="K401" s="226"/>
      <c r="L401" s="230"/>
      <c r="M401" s="231"/>
      <c r="N401" s="232"/>
      <c r="O401" s="232"/>
      <c r="P401" s="232"/>
      <c r="Q401" s="232"/>
      <c r="R401" s="232"/>
      <c r="S401" s="232"/>
      <c r="T401" s="23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4" t="s">
        <v>156</v>
      </c>
      <c r="AU401" s="234" t="s">
        <v>83</v>
      </c>
      <c r="AV401" s="13" t="s">
        <v>81</v>
      </c>
      <c r="AW401" s="13" t="s">
        <v>35</v>
      </c>
      <c r="AX401" s="13" t="s">
        <v>73</v>
      </c>
      <c r="AY401" s="234" t="s">
        <v>143</v>
      </c>
    </row>
    <row r="402" s="13" customFormat="1">
      <c r="A402" s="13"/>
      <c r="B402" s="225"/>
      <c r="C402" s="226"/>
      <c r="D402" s="218" t="s">
        <v>156</v>
      </c>
      <c r="E402" s="227" t="s">
        <v>19</v>
      </c>
      <c r="F402" s="228" t="s">
        <v>544</v>
      </c>
      <c r="G402" s="226"/>
      <c r="H402" s="227" t="s">
        <v>19</v>
      </c>
      <c r="I402" s="229"/>
      <c r="J402" s="226"/>
      <c r="K402" s="226"/>
      <c r="L402" s="230"/>
      <c r="M402" s="231"/>
      <c r="N402" s="232"/>
      <c r="O402" s="232"/>
      <c r="P402" s="232"/>
      <c r="Q402" s="232"/>
      <c r="R402" s="232"/>
      <c r="S402" s="232"/>
      <c r="T402" s="23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4" t="s">
        <v>156</v>
      </c>
      <c r="AU402" s="234" t="s">
        <v>83</v>
      </c>
      <c r="AV402" s="13" t="s">
        <v>81</v>
      </c>
      <c r="AW402" s="13" t="s">
        <v>35</v>
      </c>
      <c r="AX402" s="13" t="s">
        <v>73</v>
      </c>
      <c r="AY402" s="234" t="s">
        <v>143</v>
      </c>
    </row>
    <row r="403" s="13" customFormat="1">
      <c r="A403" s="13"/>
      <c r="B403" s="225"/>
      <c r="C403" s="226"/>
      <c r="D403" s="218" t="s">
        <v>156</v>
      </c>
      <c r="E403" s="227" t="s">
        <v>19</v>
      </c>
      <c r="F403" s="228" t="s">
        <v>169</v>
      </c>
      <c r="G403" s="226"/>
      <c r="H403" s="227" t="s">
        <v>19</v>
      </c>
      <c r="I403" s="229"/>
      <c r="J403" s="226"/>
      <c r="K403" s="226"/>
      <c r="L403" s="230"/>
      <c r="M403" s="231"/>
      <c r="N403" s="232"/>
      <c r="O403" s="232"/>
      <c r="P403" s="232"/>
      <c r="Q403" s="232"/>
      <c r="R403" s="232"/>
      <c r="S403" s="232"/>
      <c r="T403" s="23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4" t="s">
        <v>156</v>
      </c>
      <c r="AU403" s="234" t="s">
        <v>83</v>
      </c>
      <c r="AV403" s="13" t="s">
        <v>81</v>
      </c>
      <c r="AW403" s="13" t="s">
        <v>35</v>
      </c>
      <c r="AX403" s="13" t="s">
        <v>73</v>
      </c>
      <c r="AY403" s="234" t="s">
        <v>143</v>
      </c>
    </row>
    <row r="404" s="14" customFormat="1">
      <c r="A404" s="14"/>
      <c r="B404" s="235"/>
      <c r="C404" s="236"/>
      <c r="D404" s="218" t="s">
        <v>156</v>
      </c>
      <c r="E404" s="237" t="s">
        <v>19</v>
      </c>
      <c r="F404" s="238" t="s">
        <v>1738</v>
      </c>
      <c r="G404" s="236"/>
      <c r="H404" s="239">
        <v>0.028000000000000001</v>
      </c>
      <c r="I404" s="240"/>
      <c r="J404" s="236"/>
      <c r="K404" s="236"/>
      <c r="L404" s="241"/>
      <c r="M404" s="242"/>
      <c r="N404" s="243"/>
      <c r="O404" s="243"/>
      <c r="P404" s="243"/>
      <c r="Q404" s="243"/>
      <c r="R404" s="243"/>
      <c r="S404" s="243"/>
      <c r="T404" s="24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5" t="s">
        <v>156</v>
      </c>
      <c r="AU404" s="245" t="s">
        <v>83</v>
      </c>
      <c r="AV404" s="14" t="s">
        <v>83</v>
      </c>
      <c r="AW404" s="14" t="s">
        <v>35</v>
      </c>
      <c r="AX404" s="14" t="s">
        <v>81</v>
      </c>
      <c r="AY404" s="245" t="s">
        <v>143</v>
      </c>
    </row>
    <row r="405" s="2" customFormat="1" ht="21.75" customHeight="1">
      <c r="A405" s="39"/>
      <c r="B405" s="40"/>
      <c r="C405" s="205" t="s">
        <v>483</v>
      </c>
      <c r="D405" s="205" t="s">
        <v>145</v>
      </c>
      <c r="E405" s="206" t="s">
        <v>612</v>
      </c>
      <c r="F405" s="207" t="s">
        <v>613</v>
      </c>
      <c r="G405" s="208" t="s">
        <v>148</v>
      </c>
      <c r="H405" s="209">
        <v>957</v>
      </c>
      <c r="I405" s="210"/>
      <c r="J405" s="211">
        <f>ROUND(I405*H405,2)</f>
        <v>0</v>
      </c>
      <c r="K405" s="207" t="s">
        <v>149</v>
      </c>
      <c r="L405" s="45"/>
      <c r="M405" s="212" t="s">
        <v>19</v>
      </c>
      <c r="N405" s="213" t="s">
        <v>44</v>
      </c>
      <c r="O405" s="85"/>
      <c r="P405" s="214">
        <f>O405*H405</f>
        <v>0</v>
      </c>
      <c r="Q405" s="214">
        <v>0</v>
      </c>
      <c r="R405" s="214">
        <f>Q405*H405</f>
        <v>0</v>
      </c>
      <c r="S405" s="214">
        <v>0</v>
      </c>
      <c r="T405" s="21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6" t="s">
        <v>150</v>
      </c>
      <c r="AT405" s="216" t="s">
        <v>145</v>
      </c>
      <c r="AU405" s="216" t="s">
        <v>83</v>
      </c>
      <c r="AY405" s="18" t="s">
        <v>143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8" t="s">
        <v>81</v>
      </c>
      <c r="BK405" s="217">
        <f>ROUND(I405*H405,2)</f>
        <v>0</v>
      </c>
      <c r="BL405" s="18" t="s">
        <v>150</v>
      </c>
      <c r="BM405" s="216" t="s">
        <v>1739</v>
      </c>
    </row>
    <row r="406" s="2" customFormat="1">
      <c r="A406" s="39"/>
      <c r="B406" s="40"/>
      <c r="C406" s="41"/>
      <c r="D406" s="218" t="s">
        <v>152</v>
      </c>
      <c r="E406" s="41"/>
      <c r="F406" s="219" t="s">
        <v>615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152</v>
      </c>
      <c r="AU406" s="18" t="s">
        <v>83</v>
      </c>
    </row>
    <row r="407" s="2" customFormat="1">
      <c r="A407" s="39"/>
      <c r="B407" s="40"/>
      <c r="C407" s="41"/>
      <c r="D407" s="223" t="s">
        <v>154</v>
      </c>
      <c r="E407" s="41"/>
      <c r="F407" s="224" t="s">
        <v>616</v>
      </c>
      <c r="G407" s="41"/>
      <c r="H407" s="41"/>
      <c r="I407" s="220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154</v>
      </c>
      <c r="AU407" s="18" t="s">
        <v>83</v>
      </c>
    </row>
    <row r="408" s="13" customFormat="1">
      <c r="A408" s="13"/>
      <c r="B408" s="225"/>
      <c r="C408" s="226"/>
      <c r="D408" s="218" t="s">
        <v>156</v>
      </c>
      <c r="E408" s="227" t="s">
        <v>19</v>
      </c>
      <c r="F408" s="228" t="s">
        <v>1616</v>
      </c>
      <c r="G408" s="226"/>
      <c r="H408" s="227" t="s">
        <v>19</v>
      </c>
      <c r="I408" s="229"/>
      <c r="J408" s="226"/>
      <c r="K408" s="226"/>
      <c r="L408" s="230"/>
      <c r="M408" s="231"/>
      <c r="N408" s="232"/>
      <c r="O408" s="232"/>
      <c r="P408" s="232"/>
      <c r="Q408" s="232"/>
      <c r="R408" s="232"/>
      <c r="S408" s="232"/>
      <c r="T408" s="23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4" t="s">
        <v>156</v>
      </c>
      <c r="AU408" s="234" t="s">
        <v>83</v>
      </c>
      <c r="AV408" s="13" t="s">
        <v>81</v>
      </c>
      <c r="AW408" s="13" t="s">
        <v>35</v>
      </c>
      <c r="AX408" s="13" t="s">
        <v>73</v>
      </c>
      <c r="AY408" s="234" t="s">
        <v>143</v>
      </c>
    </row>
    <row r="409" s="13" customFormat="1">
      <c r="A409" s="13"/>
      <c r="B409" s="225"/>
      <c r="C409" s="226"/>
      <c r="D409" s="218" t="s">
        <v>156</v>
      </c>
      <c r="E409" s="227" t="s">
        <v>19</v>
      </c>
      <c r="F409" s="228" t="s">
        <v>617</v>
      </c>
      <c r="G409" s="226"/>
      <c r="H409" s="227" t="s">
        <v>19</v>
      </c>
      <c r="I409" s="229"/>
      <c r="J409" s="226"/>
      <c r="K409" s="226"/>
      <c r="L409" s="230"/>
      <c r="M409" s="231"/>
      <c r="N409" s="232"/>
      <c r="O409" s="232"/>
      <c r="P409" s="232"/>
      <c r="Q409" s="232"/>
      <c r="R409" s="232"/>
      <c r="S409" s="232"/>
      <c r="T409" s="23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4" t="s">
        <v>156</v>
      </c>
      <c r="AU409" s="234" t="s">
        <v>83</v>
      </c>
      <c r="AV409" s="13" t="s">
        <v>81</v>
      </c>
      <c r="AW409" s="13" t="s">
        <v>35</v>
      </c>
      <c r="AX409" s="13" t="s">
        <v>73</v>
      </c>
      <c r="AY409" s="234" t="s">
        <v>143</v>
      </c>
    </row>
    <row r="410" s="14" customFormat="1">
      <c r="A410" s="14"/>
      <c r="B410" s="235"/>
      <c r="C410" s="236"/>
      <c r="D410" s="218" t="s">
        <v>156</v>
      </c>
      <c r="E410" s="237" t="s">
        <v>19</v>
      </c>
      <c r="F410" s="238" t="s">
        <v>1623</v>
      </c>
      <c r="G410" s="236"/>
      <c r="H410" s="239">
        <v>957</v>
      </c>
      <c r="I410" s="240"/>
      <c r="J410" s="236"/>
      <c r="K410" s="236"/>
      <c r="L410" s="241"/>
      <c r="M410" s="242"/>
      <c r="N410" s="243"/>
      <c r="O410" s="243"/>
      <c r="P410" s="243"/>
      <c r="Q410" s="243"/>
      <c r="R410" s="243"/>
      <c r="S410" s="243"/>
      <c r="T410" s="24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5" t="s">
        <v>156</v>
      </c>
      <c r="AU410" s="245" t="s">
        <v>83</v>
      </c>
      <c r="AV410" s="14" t="s">
        <v>83</v>
      </c>
      <c r="AW410" s="14" t="s">
        <v>35</v>
      </c>
      <c r="AX410" s="14" t="s">
        <v>81</v>
      </c>
      <c r="AY410" s="245" t="s">
        <v>143</v>
      </c>
    </row>
    <row r="411" s="2" customFormat="1" ht="16.5" customHeight="1">
      <c r="A411" s="39"/>
      <c r="B411" s="40"/>
      <c r="C411" s="257" t="s">
        <v>493</v>
      </c>
      <c r="D411" s="257" t="s">
        <v>468</v>
      </c>
      <c r="E411" s="258" t="s">
        <v>619</v>
      </c>
      <c r="F411" s="259" t="s">
        <v>620</v>
      </c>
      <c r="G411" s="260" t="s">
        <v>621</v>
      </c>
      <c r="H411" s="261">
        <v>1</v>
      </c>
      <c r="I411" s="262"/>
      <c r="J411" s="263">
        <f>ROUND(I411*H411,2)</f>
        <v>0</v>
      </c>
      <c r="K411" s="259" t="s">
        <v>149</v>
      </c>
      <c r="L411" s="264"/>
      <c r="M411" s="265" t="s">
        <v>19</v>
      </c>
      <c r="N411" s="266" t="s">
        <v>44</v>
      </c>
      <c r="O411" s="85"/>
      <c r="P411" s="214">
        <f>O411*H411</f>
        <v>0</v>
      </c>
      <c r="Q411" s="214">
        <v>0.001</v>
      </c>
      <c r="R411" s="214">
        <f>Q411*H411</f>
        <v>0.001</v>
      </c>
      <c r="S411" s="214">
        <v>0</v>
      </c>
      <c r="T411" s="215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6" t="s">
        <v>210</v>
      </c>
      <c r="AT411" s="216" t="s">
        <v>468</v>
      </c>
      <c r="AU411" s="216" t="s">
        <v>83</v>
      </c>
      <c r="AY411" s="18" t="s">
        <v>143</v>
      </c>
      <c r="BE411" s="217">
        <f>IF(N411="základní",J411,0)</f>
        <v>0</v>
      </c>
      <c r="BF411" s="217">
        <f>IF(N411="snížená",J411,0)</f>
        <v>0</v>
      </c>
      <c r="BG411" s="217">
        <f>IF(N411="zákl. přenesená",J411,0)</f>
        <v>0</v>
      </c>
      <c r="BH411" s="217">
        <f>IF(N411="sníž. přenesená",J411,0)</f>
        <v>0</v>
      </c>
      <c r="BI411" s="217">
        <f>IF(N411="nulová",J411,0)</f>
        <v>0</v>
      </c>
      <c r="BJ411" s="18" t="s">
        <v>81</v>
      </c>
      <c r="BK411" s="217">
        <f>ROUND(I411*H411,2)</f>
        <v>0</v>
      </c>
      <c r="BL411" s="18" t="s">
        <v>150</v>
      </c>
      <c r="BM411" s="216" t="s">
        <v>1740</v>
      </c>
    </row>
    <row r="412" s="2" customFormat="1">
      <c r="A412" s="39"/>
      <c r="B412" s="40"/>
      <c r="C412" s="41"/>
      <c r="D412" s="218" t="s">
        <v>152</v>
      </c>
      <c r="E412" s="41"/>
      <c r="F412" s="219" t="s">
        <v>620</v>
      </c>
      <c r="G412" s="41"/>
      <c r="H412" s="41"/>
      <c r="I412" s="220"/>
      <c r="J412" s="41"/>
      <c r="K412" s="41"/>
      <c r="L412" s="45"/>
      <c r="M412" s="221"/>
      <c r="N412" s="222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152</v>
      </c>
      <c r="AU412" s="18" t="s">
        <v>83</v>
      </c>
    </row>
    <row r="413" s="13" customFormat="1">
      <c r="A413" s="13"/>
      <c r="B413" s="225"/>
      <c r="C413" s="226"/>
      <c r="D413" s="218" t="s">
        <v>156</v>
      </c>
      <c r="E413" s="227" t="s">
        <v>19</v>
      </c>
      <c r="F413" s="228" t="s">
        <v>1616</v>
      </c>
      <c r="G413" s="226"/>
      <c r="H413" s="227" t="s">
        <v>19</v>
      </c>
      <c r="I413" s="229"/>
      <c r="J413" s="226"/>
      <c r="K413" s="226"/>
      <c r="L413" s="230"/>
      <c r="M413" s="231"/>
      <c r="N413" s="232"/>
      <c r="O413" s="232"/>
      <c r="P413" s="232"/>
      <c r="Q413" s="232"/>
      <c r="R413" s="232"/>
      <c r="S413" s="232"/>
      <c r="T413" s="23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4" t="s">
        <v>156</v>
      </c>
      <c r="AU413" s="234" t="s">
        <v>83</v>
      </c>
      <c r="AV413" s="13" t="s">
        <v>81</v>
      </c>
      <c r="AW413" s="13" t="s">
        <v>35</v>
      </c>
      <c r="AX413" s="13" t="s">
        <v>73</v>
      </c>
      <c r="AY413" s="234" t="s">
        <v>143</v>
      </c>
    </row>
    <row r="414" s="14" customFormat="1">
      <c r="A414" s="14"/>
      <c r="B414" s="235"/>
      <c r="C414" s="236"/>
      <c r="D414" s="218" t="s">
        <v>156</v>
      </c>
      <c r="E414" s="237" t="s">
        <v>19</v>
      </c>
      <c r="F414" s="238" t="s">
        <v>1741</v>
      </c>
      <c r="G414" s="236"/>
      <c r="H414" s="239">
        <v>0.47899999999999998</v>
      </c>
      <c r="I414" s="240"/>
      <c r="J414" s="236"/>
      <c r="K414" s="236"/>
      <c r="L414" s="241"/>
      <c r="M414" s="242"/>
      <c r="N414" s="243"/>
      <c r="O414" s="243"/>
      <c r="P414" s="243"/>
      <c r="Q414" s="243"/>
      <c r="R414" s="243"/>
      <c r="S414" s="243"/>
      <c r="T414" s="24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5" t="s">
        <v>156</v>
      </c>
      <c r="AU414" s="245" t="s">
        <v>83</v>
      </c>
      <c r="AV414" s="14" t="s">
        <v>83</v>
      </c>
      <c r="AW414" s="14" t="s">
        <v>35</v>
      </c>
      <c r="AX414" s="14" t="s">
        <v>73</v>
      </c>
      <c r="AY414" s="245" t="s">
        <v>143</v>
      </c>
    </row>
    <row r="415" s="13" customFormat="1">
      <c r="A415" s="13"/>
      <c r="B415" s="225"/>
      <c r="C415" s="226"/>
      <c r="D415" s="218" t="s">
        <v>156</v>
      </c>
      <c r="E415" s="227" t="s">
        <v>19</v>
      </c>
      <c r="F415" s="228" t="s">
        <v>624</v>
      </c>
      <c r="G415" s="226"/>
      <c r="H415" s="227" t="s">
        <v>19</v>
      </c>
      <c r="I415" s="229"/>
      <c r="J415" s="226"/>
      <c r="K415" s="226"/>
      <c r="L415" s="230"/>
      <c r="M415" s="231"/>
      <c r="N415" s="232"/>
      <c r="O415" s="232"/>
      <c r="P415" s="232"/>
      <c r="Q415" s="232"/>
      <c r="R415" s="232"/>
      <c r="S415" s="232"/>
      <c r="T415" s="23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4" t="s">
        <v>156</v>
      </c>
      <c r="AU415" s="234" t="s">
        <v>83</v>
      </c>
      <c r="AV415" s="13" t="s">
        <v>81</v>
      </c>
      <c r="AW415" s="13" t="s">
        <v>35</v>
      </c>
      <c r="AX415" s="13" t="s">
        <v>73</v>
      </c>
      <c r="AY415" s="234" t="s">
        <v>143</v>
      </c>
    </row>
    <row r="416" s="14" customFormat="1">
      <c r="A416" s="14"/>
      <c r="B416" s="235"/>
      <c r="C416" s="236"/>
      <c r="D416" s="218" t="s">
        <v>156</v>
      </c>
      <c r="E416" s="237" t="s">
        <v>19</v>
      </c>
      <c r="F416" s="238" t="s">
        <v>1742</v>
      </c>
      <c r="G416" s="236"/>
      <c r="H416" s="239">
        <v>0.52100000000000002</v>
      </c>
      <c r="I416" s="240"/>
      <c r="J416" s="236"/>
      <c r="K416" s="236"/>
      <c r="L416" s="241"/>
      <c r="M416" s="242"/>
      <c r="N416" s="243"/>
      <c r="O416" s="243"/>
      <c r="P416" s="243"/>
      <c r="Q416" s="243"/>
      <c r="R416" s="243"/>
      <c r="S416" s="243"/>
      <c r="T416" s="24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5" t="s">
        <v>156</v>
      </c>
      <c r="AU416" s="245" t="s">
        <v>83</v>
      </c>
      <c r="AV416" s="14" t="s">
        <v>83</v>
      </c>
      <c r="AW416" s="14" t="s">
        <v>35</v>
      </c>
      <c r="AX416" s="14" t="s">
        <v>73</v>
      </c>
      <c r="AY416" s="245" t="s">
        <v>143</v>
      </c>
    </row>
    <row r="417" s="15" customFormat="1">
      <c r="A417" s="15"/>
      <c r="B417" s="246"/>
      <c r="C417" s="247"/>
      <c r="D417" s="218" t="s">
        <v>156</v>
      </c>
      <c r="E417" s="248" t="s">
        <v>19</v>
      </c>
      <c r="F417" s="249" t="s">
        <v>174</v>
      </c>
      <c r="G417" s="247"/>
      <c r="H417" s="250">
        <v>1</v>
      </c>
      <c r="I417" s="251"/>
      <c r="J417" s="247"/>
      <c r="K417" s="247"/>
      <c r="L417" s="252"/>
      <c r="M417" s="253"/>
      <c r="N417" s="254"/>
      <c r="O417" s="254"/>
      <c r="P417" s="254"/>
      <c r="Q417" s="254"/>
      <c r="R417" s="254"/>
      <c r="S417" s="254"/>
      <c r="T417" s="25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6" t="s">
        <v>156</v>
      </c>
      <c r="AU417" s="256" t="s">
        <v>83</v>
      </c>
      <c r="AV417" s="15" t="s">
        <v>150</v>
      </c>
      <c r="AW417" s="15" t="s">
        <v>35</v>
      </c>
      <c r="AX417" s="15" t="s">
        <v>81</v>
      </c>
      <c r="AY417" s="256" t="s">
        <v>143</v>
      </c>
    </row>
    <row r="418" s="12" customFormat="1" ht="22.8" customHeight="1">
      <c r="A418" s="12"/>
      <c r="B418" s="189"/>
      <c r="C418" s="190"/>
      <c r="D418" s="191" t="s">
        <v>72</v>
      </c>
      <c r="E418" s="203" t="s">
        <v>83</v>
      </c>
      <c r="F418" s="203" t="s">
        <v>626</v>
      </c>
      <c r="G418" s="190"/>
      <c r="H418" s="190"/>
      <c r="I418" s="193"/>
      <c r="J418" s="204">
        <f>BK418</f>
        <v>0</v>
      </c>
      <c r="K418" s="190"/>
      <c r="L418" s="195"/>
      <c r="M418" s="196"/>
      <c r="N418" s="197"/>
      <c r="O418" s="197"/>
      <c r="P418" s="198">
        <f>SUM(P419:P435)</f>
        <v>0</v>
      </c>
      <c r="Q418" s="197"/>
      <c r="R418" s="198">
        <f>SUM(R419:R435)</f>
        <v>527.38964999999996</v>
      </c>
      <c r="S418" s="197"/>
      <c r="T418" s="199">
        <f>SUM(T419:T435)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00" t="s">
        <v>81</v>
      </c>
      <c r="AT418" s="201" t="s">
        <v>72</v>
      </c>
      <c r="AU418" s="201" t="s">
        <v>81</v>
      </c>
      <c r="AY418" s="200" t="s">
        <v>143</v>
      </c>
      <c r="BK418" s="202">
        <f>SUM(BK419:BK435)</f>
        <v>0</v>
      </c>
    </row>
    <row r="419" s="2" customFormat="1" ht="16.5" customHeight="1">
      <c r="A419" s="39"/>
      <c r="B419" s="40"/>
      <c r="C419" s="205" t="s">
        <v>513</v>
      </c>
      <c r="D419" s="205" t="s">
        <v>145</v>
      </c>
      <c r="E419" s="206" t="s">
        <v>628</v>
      </c>
      <c r="F419" s="207" t="s">
        <v>629</v>
      </c>
      <c r="G419" s="208" t="s">
        <v>630</v>
      </c>
      <c r="H419" s="209">
        <v>285</v>
      </c>
      <c r="I419" s="210"/>
      <c r="J419" s="211">
        <f>ROUND(I419*H419,2)</f>
        <v>0</v>
      </c>
      <c r="K419" s="207" t="s">
        <v>149</v>
      </c>
      <c r="L419" s="45"/>
      <c r="M419" s="212" t="s">
        <v>19</v>
      </c>
      <c r="N419" s="213" t="s">
        <v>44</v>
      </c>
      <c r="O419" s="85"/>
      <c r="P419" s="214">
        <f>O419*H419</f>
        <v>0</v>
      </c>
      <c r="Q419" s="214">
        <v>0.00048999999999999998</v>
      </c>
      <c r="R419" s="214">
        <f>Q419*H419</f>
        <v>0.13965</v>
      </c>
      <c r="S419" s="214">
        <v>0</v>
      </c>
      <c r="T419" s="215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16" t="s">
        <v>150</v>
      </c>
      <c r="AT419" s="216" t="s">
        <v>145</v>
      </c>
      <c r="AU419" s="216" t="s">
        <v>83</v>
      </c>
      <c r="AY419" s="18" t="s">
        <v>143</v>
      </c>
      <c r="BE419" s="217">
        <f>IF(N419="základní",J419,0)</f>
        <v>0</v>
      </c>
      <c r="BF419" s="217">
        <f>IF(N419="snížená",J419,0)</f>
        <v>0</v>
      </c>
      <c r="BG419" s="217">
        <f>IF(N419="zákl. přenesená",J419,0)</f>
        <v>0</v>
      </c>
      <c r="BH419" s="217">
        <f>IF(N419="sníž. přenesená",J419,0)</f>
        <v>0</v>
      </c>
      <c r="BI419" s="217">
        <f>IF(N419="nulová",J419,0)</f>
        <v>0</v>
      </c>
      <c r="BJ419" s="18" t="s">
        <v>81</v>
      </c>
      <c r="BK419" s="217">
        <f>ROUND(I419*H419,2)</f>
        <v>0</v>
      </c>
      <c r="BL419" s="18" t="s">
        <v>150</v>
      </c>
      <c r="BM419" s="216" t="s">
        <v>1743</v>
      </c>
    </row>
    <row r="420" s="2" customFormat="1">
      <c r="A420" s="39"/>
      <c r="B420" s="40"/>
      <c r="C420" s="41"/>
      <c r="D420" s="218" t="s">
        <v>152</v>
      </c>
      <c r="E420" s="41"/>
      <c r="F420" s="219" t="s">
        <v>632</v>
      </c>
      <c r="G420" s="41"/>
      <c r="H420" s="41"/>
      <c r="I420" s="220"/>
      <c r="J420" s="41"/>
      <c r="K420" s="41"/>
      <c r="L420" s="45"/>
      <c r="M420" s="221"/>
      <c r="N420" s="222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152</v>
      </c>
      <c r="AU420" s="18" t="s">
        <v>83</v>
      </c>
    </row>
    <row r="421" s="2" customFormat="1">
      <c r="A421" s="39"/>
      <c r="B421" s="40"/>
      <c r="C421" s="41"/>
      <c r="D421" s="223" t="s">
        <v>154</v>
      </c>
      <c r="E421" s="41"/>
      <c r="F421" s="224" t="s">
        <v>633</v>
      </c>
      <c r="G421" s="41"/>
      <c r="H421" s="41"/>
      <c r="I421" s="220"/>
      <c r="J421" s="41"/>
      <c r="K421" s="41"/>
      <c r="L421" s="45"/>
      <c r="M421" s="221"/>
      <c r="N421" s="222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154</v>
      </c>
      <c r="AU421" s="18" t="s">
        <v>83</v>
      </c>
    </row>
    <row r="422" s="13" customFormat="1">
      <c r="A422" s="13"/>
      <c r="B422" s="225"/>
      <c r="C422" s="226"/>
      <c r="D422" s="218" t="s">
        <v>156</v>
      </c>
      <c r="E422" s="227" t="s">
        <v>19</v>
      </c>
      <c r="F422" s="228" t="s">
        <v>1616</v>
      </c>
      <c r="G422" s="226"/>
      <c r="H422" s="227" t="s">
        <v>19</v>
      </c>
      <c r="I422" s="229"/>
      <c r="J422" s="226"/>
      <c r="K422" s="226"/>
      <c r="L422" s="230"/>
      <c r="M422" s="231"/>
      <c r="N422" s="232"/>
      <c r="O422" s="232"/>
      <c r="P422" s="232"/>
      <c r="Q422" s="232"/>
      <c r="R422" s="232"/>
      <c r="S422" s="232"/>
      <c r="T422" s="23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4" t="s">
        <v>156</v>
      </c>
      <c r="AU422" s="234" t="s">
        <v>83</v>
      </c>
      <c r="AV422" s="13" t="s">
        <v>81</v>
      </c>
      <c r="AW422" s="13" t="s">
        <v>35</v>
      </c>
      <c r="AX422" s="13" t="s">
        <v>73</v>
      </c>
      <c r="AY422" s="234" t="s">
        <v>143</v>
      </c>
    </row>
    <row r="423" s="13" customFormat="1">
      <c r="A423" s="13"/>
      <c r="B423" s="225"/>
      <c r="C423" s="226"/>
      <c r="D423" s="218" t="s">
        <v>156</v>
      </c>
      <c r="E423" s="227" t="s">
        <v>19</v>
      </c>
      <c r="F423" s="228" t="s">
        <v>1744</v>
      </c>
      <c r="G423" s="226"/>
      <c r="H423" s="227" t="s">
        <v>19</v>
      </c>
      <c r="I423" s="229"/>
      <c r="J423" s="226"/>
      <c r="K423" s="226"/>
      <c r="L423" s="230"/>
      <c r="M423" s="231"/>
      <c r="N423" s="232"/>
      <c r="O423" s="232"/>
      <c r="P423" s="232"/>
      <c r="Q423" s="232"/>
      <c r="R423" s="232"/>
      <c r="S423" s="232"/>
      <c r="T423" s="23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4" t="s">
        <v>156</v>
      </c>
      <c r="AU423" s="234" t="s">
        <v>83</v>
      </c>
      <c r="AV423" s="13" t="s">
        <v>81</v>
      </c>
      <c r="AW423" s="13" t="s">
        <v>35</v>
      </c>
      <c r="AX423" s="13" t="s">
        <v>73</v>
      </c>
      <c r="AY423" s="234" t="s">
        <v>143</v>
      </c>
    </row>
    <row r="424" s="14" customFormat="1">
      <c r="A424" s="14"/>
      <c r="B424" s="235"/>
      <c r="C424" s="236"/>
      <c r="D424" s="218" t="s">
        <v>156</v>
      </c>
      <c r="E424" s="237" t="s">
        <v>19</v>
      </c>
      <c r="F424" s="238" t="s">
        <v>1745</v>
      </c>
      <c r="G424" s="236"/>
      <c r="H424" s="239">
        <v>285</v>
      </c>
      <c r="I424" s="240"/>
      <c r="J424" s="236"/>
      <c r="K424" s="236"/>
      <c r="L424" s="241"/>
      <c r="M424" s="242"/>
      <c r="N424" s="243"/>
      <c r="O424" s="243"/>
      <c r="P424" s="243"/>
      <c r="Q424" s="243"/>
      <c r="R424" s="243"/>
      <c r="S424" s="243"/>
      <c r="T424" s="24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5" t="s">
        <v>156</v>
      </c>
      <c r="AU424" s="245" t="s">
        <v>83</v>
      </c>
      <c r="AV424" s="14" t="s">
        <v>83</v>
      </c>
      <c r="AW424" s="14" t="s">
        <v>35</v>
      </c>
      <c r="AX424" s="14" t="s">
        <v>81</v>
      </c>
      <c r="AY424" s="245" t="s">
        <v>143</v>
      </c>
    </row>
    <row r="425" s="2" customFormat="1" ht="16.5" customHeight="1">
      <c r="A425" s="39"/>
      <c r="B425" s="40"/>
      <c r="C425" s="205" t="s">
        <v>521</v>
      </c>
      <c r="D425" s="205" t="s">
        <v>145</v>
      </c>
      <c r="E425" s="206" t="s">
        <v>637</v>
      </c>
      <c r="F425" s="207" t="s">
        <v>638</v>
      </c>
      <c r="G425" s="208" t="s">
        <v>630</v>
      </c>
      <c r="H425" s="209">
        <v>285</v>
      </c>
      <c r="I425" s="210"/>
      <c r="J425" s="211">
        <f>ROUND(I425*H425,2)</f>
        <v>0</v>
      </c>
      <c r="K425" s="207" t="s">
        <v>149</v>
      </c>
      <c r="L425" s="45"/>
      <c r="M425" s="212" t="s">
        <v>19</v>
      </c>
      <c r="N425" s="213" t="s">
        <v>44</v>
      </c>
      <c r="O425" s="85"/>
      <c r="P425" s="214">
        <f>O425*H425</f>
        <v>0</v>
      </c>
      <c r="Q425" s="214">
        <v>0</v>
      </c>
      <c r="R425" s="214">
        <f>Q425*H425</f>
        <v>0</v>
      </c>
      <c r="S425" s="214">
        <v>0</v>
      </c>
      <c r="T425" s="215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6" t="s">
        <v>150</v>
      </c>
      <c r="AT425" s="216" t="s">
        <v>145</v>
      </c>
      <c r="AU425" s="216" t="s">
        <v>83</v>
      </c>
      <c r="AY425" s="18" t="s">
        <v>143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8" t="s">
        <v>81</v>
      </c>
      <c r="BK425" s="217">
        <f>ROUND(I425*H425,2)</f>
        <v>0</v>
      </c>
      <c r="BL425" s="18" t="s">
        <v>150</v>
      </c>
      <c r="BM425" s="216" t="s">
        <v>1746</v>
      </c>
    </row>
    <row r="426" s="2" customFormat="1">
      <c r="A426" s="39"/>
      <c r="B426" s="40"/>
      <c r="C426" s="41"/>
      <c r="D426" s="218" t="s">
        <v>152</v>
      </c>
      <c r="E426" s="41"/>
      <c r="F426" s="219" t="s">
        <v>640</v>
      </c>
      <c r="G426" s="41"/>
      <c r="H426" s="41"/>
      <c r="I426" s="220"/>
      <c r="J426" s="41"/>
      <c r="K426" s="41"/>
      <c r="L426" s="45"/>
      <c r="M426" s="221"/>
      <c r="N426" s="222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152</v>
      </c>
      <c r="AU426" s="18" t="s">
        <v>83</v>
      </c>
    </row>
    <row r="427" s="2" customFormat="1">
      <c r="A427" s="39"/>
      <c r="B427" s="40"/>
      <c r="C427" s="41"/>
      <c r="D427" s="223" t="s">
        <v>154</v>
      </c>
      <c r="E427" s="41"/>
      <c r="F427" s="224" t="s">
        <v>641</v>
      </c>
      <c r="G427" s="41"/>
      <c r="H427" s="41"/>
      <c r="I427" s="220"/>
      <c r="J427" s="41"/>
      <c r="K427" s="41"/>
      <c r="L427" s="45"/>
      <c r="M427" s="221"/>
      <c r="N427" s="222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154</v>
      </c>
      <c r="AU427" s="18" t="s">
        <v>83</v>
      </c>
    </row>
    <row r="428" s="13" customFormat="1">
      <c r="A428" s="13"/>
      <c r="B428" s="225"/>
      <c r="C428" s="226"/>
      <c r="D428" s="218" t="s">
        <v>156</v>
      </c>
      <c r="E428" s="227" t="s">
        <v>19</v>
      </c>
      <c r="F428" s="228" t="s">
        <v>1616</v>
      </c>
      <c r="G428" s="226"/>
      <c r="H428" s="227" t="s">
        <v>19</v>
      </c>
      <c r="I428" s="229"/>
      <c r="J428" s="226"/>
      <c r="K428" s="226"/>
      <c r="L428" s="230"/>
      <c r="M428" s="231"/>
      <c r="N428" s="232"/>
      <c r="O428" s="232"/>
      <c r="P428" s="232"/>
      <c r="Q428" s="232"/>
      <c r="R428" s="232"/>
      <c r="S428" s="232"/>
      <c r="T428" s="23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4" t="s">
        <v>156</v>
      </c>
      <c r="AU428" s="234" t="s">
        <v>83</v>
      </c>
      <c r="AV428" s="13" t="s">
        <v>81</v>
      </c>
      <c r="AW428" s="13" t="s">
        <v>35</v>
      </c>
      <c r="AX428" s="13" t="s">
        <v>73</v>
      </c>
      <c r="AY428" s="234" t="s">
        <v>143</v>
      </c>
    </row>
    <row r="429" s="13" customFormat="1">
      <c r="A429" s="13"/>
      <c r="B429" s="225"/>
      <c r="C429" s="226"/>
      <c r="D429" s="218" t="s">
        <v>156</v>
      </c>
      <c r="E429" s="227" t="s">
        <v>19</v>
      </c>
      <c r="F429" s="228" t="s">
        <v>1744</v>
      </c>
      <c r="G429" s="226"/>
      <c r="H429" s="227" t="s">
        <v>19</v>
      </c>
      <c r="I429" s="229"/>
      <c r="J429" s="226"/>
      <c r="K429" s="226"/>
      <c r="L429" s="230"/>
      <c r="M429" s="231"/>
      <c r="N429" s="232"/>
      <c r="O429" s="232"/>
      <c r="P429" s="232"/>
      <c r="Q429" s="232"/>
      <c r="R429" s="232"/>
      <c r="S429" s="232"/>
      <c r="T429" s="23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4" t="s">
        <v>156</v>
      </c>
      <c r="AU429" s="234" t="s">
        <v>83</v>
      </c>
      <c r="AV429" s="13" t="s">
        <v>81</v>
      </c>
      <c r="AW429" s="13" t="s">
        <v>35</v>
      </c>
      <c r="AX429" s="13" t="s">
        <v>73</v>
      </c>
      <c r="AY429" s="234" t="s">
        <v>143</v>
      </c>
    </row>
    <row r="430" s="14" customFormat="1">
      <c r="A430" s="14"/>
      <c r="B430" s="235"/>
      <c r="C430" s="236"/>
      <c r="D430" s="218" t="s">
        <v>156</v>
      </c>
      <c r="E430" s="237" t="s">
        <v>19</v>
      </c>
      <c r="F430" s="238" t="s">
        <v>1745</v>
      </c>
      <c r="G430" s="236"/>
      <c r="H430" s="239">
        <v>285</v>
      </c>
      <c r="I430" s="240"/>
      <c r="J430" s="236"/>
      <c r="K430" s="236"/>
      <c r="L430" s="241"/>
      <c r="M430" s="242"/>
      <c r="N430" s="243"/>
      <c r="O430" s="243"/>
      <c r="P430" s="243"/>
      <c r="Q430" s="243"/>
      <c r="R430" s="243"/>
      <c r="S430" s="243"/>
      <c r="T430" s="24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5" t="s">
        <v>156</v>
      </c>
      <c r="AU430" s="245" t="s">
        <v>83</v>
      </c>
      <c r="AV430" s="14" t="s">
        <v>83</v>
      </c>
      <c r="AW430" s="14" t="s">
        <v>35</v>
      </c>
      <c r="AX430" s="14" t="s">
        <v>81</v>
      </c>
      <c r="AY430" s="245" t="s">
        <v>143</v>
      </c>
    </row>
    <row r="431" s="2" customFormat="1" ht="16.5" customHeight="1">
      <c r="A431" s="39"/>
      <c r="B431" s="40"/>
      <c r="C431" s="257" t="s">
        <v>538</v>
      </c>
      <c r="D431" s="257" t="s">
        <v>468</v>
      </c>
      <c r="E431" s="258" t="s">
        <v>643</v>
      </c>
      <c r="F431" s="259" t="s">
        <v>644</v>
      </c>
      <c r="G431" s="260" t="s">
        <v>471</v>
      </c>
      <c r="H431" s="261">
        <v>527.25</v>
      </c>
      <c r="I431" s="262"/>
      <c r="J431" s="263">
        <f>ROUND(I431*H431,2)</f>
        <v>0</v>
      </c>
      <c r="K431" s="259" t="s">
        <v>149</v>
      </c>
      <c r="L431" s="264"/>
      <c r="M431" s="265" t="s">
        <v>19</v>
      </c>
      <c r="N431" s="266" t="s">
        <v>44</v>
      </c>
      <c r="O431" s="85"/>
      <c r="P431" s="214">
        <f>O431*H431</f>
        <v>0</v>
      </c>
      <c r="Q431" s="214">
        <v>1</v>
      </c>
      <c r="R431" s="214">
        <f>Q431*H431</f>
        <v>527.25</v>
      </c>
      <c r="S431" s="214">
        <v>0</v>
      </c>
      <c r="T431" s="215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16" t="s">
        <v>210</v>
      </c>
      <c r="AT431" s="216" t="s">
        <v>468</v>
      </c>
      <c r="AU431" s="216" t="s">
        <v>83</v>
      </c>
      <c r="AY431" s="18" t="s">
        <v>143</v>
      </c>
      <c r="BE431" s="217">
        <f>IF(N431="základní",J431,0)</f>
        <v>0</v>
      </c>
      <c r="BF431" s="217">
        <f>IF(N431="snížená",J431,0)</f>
        <v>0</v>
      </c>
      <c r="BG431" s="217">
        <f>IF(N431="zákl. přenesená",J431,0)</f>
        <v>0</v>
      </c>
      <c r="BH431" s="217">
        <f>IF(N431="sníž. přenesená",J431,0)</f>
        <v>0</v>
      </c>
      <c r="BI431" s="217">
        <f>IF(N431="nulová",J431,0)</f>
        <v>0</v>
      </c>
      <c r="BJ431" s="18" t="s">
        <v>81</v>
      </c>
      <c r="BK431" s="217">
        <f>ROUND(I431*H431,2)</f>
        <v>0</v>
      </c>
      <c r="BL431" s="18" t="s">
        <v>150</v>
      </c>
      <c r="BM431" s="216" t="s">
        <v>1747</v>
      </c>
    </row>
    <row r="432" s="2" customFormat="1">
      <c r="A432" s="39"/>
      <c r="B432" s="40"/>
      <c r="C432" s="41"/>
      <c r="D432" s="218" t="s">
        <v>152</v>
      </c>
      <c r="E432" s="41"/>
      <c r="F432" s="219" t="s">
        <v>644</v>
      </c>
      <c r="G432" s="41"/>
      <c r="H432" s="41"/>
      <c r="I432" s="220"/>
      <c r="J432" s="41"/>
      <c r="K432" s="41"/>
      <c r="L432" s="45"/>
      <c r="M432" s="221"/>
      <c r="N432" s="222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152</v>
      </c>
      <c r="AU432" s="18" t="s">
        <v>83</v>
      </c>
    </row>
    <row r="433" s="13" customFormat="1">
      <c r="A433" s="13"/>
      <c r="B433" s="225"/>
      <c r="C433" s="226"/>
      <c r="D433" s="218" t="s">
        <v>156</v>
      </c>
      <c r="E433" s="227" t="s">
        <v>19</v>
      </c>
      <c r="F433" s="228" t="s">
        <v>1616</v>
      </c>
      <c r="G433" s="226"/>
      <c r="H433" s="227" t="s">
        <v>19</v>
      </c>
      <c r="I433" s="229"/>
      <c r="J433" s="226"/>
      <c r="K433" s="226"/>
      <c r="L433" s="230"/>
      <c r="M433" s="231"/>
      <c r="N433" s="232"/>
      <c r="O433" s="232"/>
      <c r="P433" s="232"/>
      <c r="Q433" s="232"/>
      <c r="R433" s="232"/>
      <c r="S433" s="232"/>
      <c r="T433" s="23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4" t="s">
        <v>156</v>
      </c>
      <c r="AU433" s="234" t="s">
        <v>83</v>
      </c>
      <c r="AV433" s="13" t="s">
        <v>81</v>
      </c>
      <c r="AW433" s="13" t="s">
        <v>35</v>
      </c>
      <c r="AX433" s="13" t="s">
        <v>73</v>
      </c>
      <c r="AY433" s="234" t="s">
        <v>143</v>
      </c>
    </row>
    <row r="434" s="13" customFormat="1">
      <c r="A434" s="13"/>
      <c r="B434" s="225"/>
      <c r="C434" s="226"/>
      <c r="D434" s="218" t="s">
        <v>156</v>
      </c>
      <c r="E434" s="227" t="s">
        <v>19</v>
      </c>
      <c r="F434" s="228" t="s">
        <v>1744</v>
      </c>
      <c r="G434" s="226"/>
      <c r="H434" s="227" t="s">
        <v>19</v>
      </c>
      <c r="I434" s="229"/>
      <c r="J434" s="226"/>
      <c r="K434" s="226"/>
      <c r="L434" s="230"/>
      <c r="M434" s="231"/>
      <c r="N434" s="232"/>
      <c r="O434" s="232"/>
      <c r="P434" s="232"/>
      <c r="Q434" s="232"/>
      <c r="R434" s="232"/>
      <c r="S434" s="232"/>
      <c r="T434" s="23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4" t="s">
        <v>156</v>
      </c>
      <c r="AU434" s="234" t="s">
        <v>83</v>
      </c>
      <c r="AV434" s="13" t="s">
        <v>81</v>
      </c>
      <c r="AW434" s="13" t="s">
        <v>35</v>
      </c>
      <c r="AX434" s="13" t="s">
        <v>73</v>
      </c>
      <c r="AY434" s="234" t="s">
        <v>143</v>
      </c>
    </row>
    <row r="435" s="14" customFormat="1">
      <c r="A435" s="14"/>
      <c r="B435" s="235"/>
      <c r="C435" s="236"/>
      <c r="D435" s="218" t="s">
        <v>156</v>
      </c>
      <c r="E435" s="237" t="s">
        <v>19</v>
      </c>
      <c r="F435" s="238" t="s">
        <v>1748</v>
      </c>
      <c r="G435" s="236"/>
      <c r="H435" s="239">
        <v>527.25</v>
      </c>
      <c r="I435" s="240"/>
      <c r="J435" s="236"/>
      <c r="K435" s="236"/>
      <c r="L435" s="241"/>
      <c r="M435" s="242"/>
      <c r="N435" s="243"/>
      <c r="O435" s="243"/>
      <c r="P435" s="243"/>
      <c r="Q435" s="243"/>
      <c r="R435" s="243"/>
      <c r="S435" s="243"/>
      <c r="T435" s="24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5" t="s">
        <v>156</v>
      </c>
      <c r="AU435" s="245" t="s">
        <v>83</v>
      </c>
      <c r="AV435" s="14" t="s">
        <v>83</v>
      </c>
      <c r="AW435" s="14" t="s">
        <v>35</v>
      </c>
      <c r="AX435" s="14" t="s">
        <v>81</v>
      </c>
      <c r="AY435" s="245" t="s">
        <v>143</v>
      </c>
    </row>
    <row r="436" s="12" customFormat="1" ht="22.8" customHeight="1">
      <c r="A436" s="12"/>
      <c r="B436" s="189"/>
      <c r="C436" s="190"/>
      <c r="D436" s="191" t="s">
        <v>72</v>
      </c>
      <c r="E436" s="203" t="s">
        <v>175</v>
      </c>
      <c r="F436" s="203" t="s">
        <v>648</v>
      </c>
      <c r="G436" s="190"/>
      <c r="H436" s="190"/>
      <c r="I436" s="193"/>
      <c r="J436" s="204">
        <f>BK436</f>
        <v>0</v>
      </c>
      <c r="K436" s="190"/>
      <c r="L436" s="195"/>
      <c r="M436" s="196"/>
      <c r="N436" s="197"/>
      <c r="O436" s="197"/>
      <c r="P436" s="198">
        <f>SUM(P437:P457)</f>
        <v>0</v>
      </c>
      <c r="Q436" s="197"/>
      <c r="R436" s="198">
        <f>SUM(R437:R457)</f>
        <v>13.296514279999999</v>
      </c>
      <c r="S436" s="197"/>
      <c r="T436" s="199">
        <f>SUM(T437:T457)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00" t="s">
        <v>81</v>
      </c>
      <c r="AT436" s="201" t="s">
        <v>72</v>
      </c>
      <c r="AU436" s="201" t="s">
        <v>81</v>
      </c>
      <c r="AY436" s="200" t="s">
        <v>143</v>
      </c>
      <c r="BK436" s="202">
        <f>SUM(BK437:BK457)</f>
        <v>0</v>
      </c>
    </row>
    <row r="437" s="2" customFormat="1" ht="16.5" customHeight="1">
      <c r="A437" s="39"/>
      <c r="B437" s="40"/>
      <c r="C437" s="205" t="s">
        <v>545</v>
      </c>
      <c r="D437" s="205" t="s">
        <v>145</v>
      </c>
      <c r="E437" s="206" t="s">
        <v>650</v>
      </c>
      <c r="F437" s="207" t="s">
        <v>651</v>
      </c>
      <c r="G437" s="208" t="s">
        <v>315</v>
      </c>
      <c r="H437" s="209">
        <v>4.6719999999999997</v>
      </c>
      <c r="I437" s="210"/>
      <c r="J437" s="211">
        <f>ROUND(I437*H437,2)</f>
        <v>0</v>
      </c>
      <c r="K437" s="207" t="s">
        <v>149</v>
      </c>
      <c r="L437" s="45"/>
      <c r="M437" s="212" t="s">
        <v>19</v>
      </c>
      <c r="N437" s="213" t="s">
        <v>44</v>
      </c>
      <c r="O437" s="85"/>
      <c r="P437" s="214">
        <f>O437*H437</f>
        <v>0</v>
      </c>
      <c r="Q437" s="214">
        <v>2.7919499999999999</v>
      </c>
      <c r="R437" s="214">
        <f>Q437*H437</f>
        <v>13.043990399999998</v>
      </c>
      <c r="S437" s="214">
        <v>0</v>
      </c>
      <c r="T437" s="215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16" t="s">
        <v>150</v>
      </c>
      <c r="AT437" s="216" t="s">
        <v>145</v>
      </c>
      <c r="AU437" s="216" t="s">
        <v>83</v>
      </c>
      <c r="AY437" s="18" t="s">
        <v>143</v>
      </c>
      <c r="BE437" s="217">
        <f>IF(N437="základní",J437,0)</f>
        <v>0</v>
      </c>
      <c r="BF437" s="217">
        <f>IF(N437="snížená",J437,0)</f>
        <v>0</v>
      </c>
      <c r="BG437" s="217">
        <f>IF(N437="zákl. přenesená",J437,0)</f>
        <v>0</v>
      </c>
      <c r="BH437" s="217">
        <f>IF(N437="sníž. přenesená",J437,0)</f>
        <v>0</v>
      </c>
      <c r="BI437" s="217">
        <f>IF(N437="nulová",J437,0)</f>
        <v>0</v>
      </c>
      <c r="BJ437" s="18" t="s">
        <v>81</v>
      </c>
      <c r="BK437" s="217">
        <f>ROUND(I437*H437,2)</f>
        <v>0</v>
      </c>
      <c r="BL437" s="18" t="s">
        <v>150</v>
      </c>
      <c r="BM437" s="216" t="s">
        <v>1749</v>
      </c>
    </row>
    <row r="438" s="2" customFormat="1">
      <c r="A438" s="39"/>
      <c r="B438" s="40"/>
      <c r="C438" s="41"/>
      <c r="D438" s="218" t="s">
        <v>152</v>
      </c>
      <c r="E438" s="41"/>
      <c r="F438" s="219" t="s">
        <v>653</v>
      </c>
      <c r="G438" s="41"/>
      <c r="H438" s="41"/>
      <c r="I438" s="220"/>
      <c r="J438" s="41"/>
      <c r="K438" s="41"/>
      <c r="L438" s="45"/>
      <c r="M438" s="221"/>
      <c r="N438" s="222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152</v>
      </c>
      <c r="AU438" s="18" t="s">
        <v>83</v>
      </c>
    </row>
    <row r="439" s="2" customFormat="1">
      <c r="A439" s="39"/>
      <c r="B439" s="40"/>
      <c r="C439" s="41"/>
      <c r="D439" s="223" t="s">
        <v>154</v>
      </c>
      <c r="E439" s="41"/>
      <c r="F439" s="224" t="s">
        <v>654</v>
      </c>
      <c r="G439" s="41"/>
      <c r="H439" s="41"/>
      <c r="I439" s="220"/>
      <c r="J439" s="41"/>
      <c r="K439" s="41"/>
      <c r="L439" s="45"/>
      <c r="M439" s="221"/>
      <c r="N439" s="222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154</v>
      </c>
      <c r="AU439" s="18" t="s">
        <v>83</v>
      </c>
    </row>
    <row r="440" s="13" customFormat="1">
      <c r="A440" s="13"/>
      <c r="B440" s="225"/>
      <c r="C440" s="226"/>
      <c r="D440" s="218" t="s">
        <v>156</v>
      </c>
      <c r="E440" s="227" t="s">
        <v>19</v>
      </c>
      <c r="F440" s="228" t="s">
        <v>1750</v>
      </c>
      <c r="G440" s="226"/>
      <c r="H440" s="227" t="s">
        <v>19</v>
      </c>
      <c r="I440" s="229"/>
      <c r="J440" s="226"/>
      <c r="K440" s="226"/>
      <c r="L440" s="230"/>
      <c r="M440" s="231"/>
      <c r="N440" s="232"/>
      <c r="O440" s="232"/>
      <c r="P440" s="232"/>
      <c r="Q440" s="232"/>
      <c r="R440" s="232"/>
      <c r="S440" s="232"/>
      <c r="T440" s="23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4" t="s">
        <v>156</v>
      </c>
      <c r="AU440" s="234" t="s">
        <v>83</v>
      </c>
      <c r="AV440" s="13" t="s">
        <v>81</v>
      </c>
      <c r="AW440" s="13" t="s">
        <v>35</v>
      </c>
      <c r="AX440" s="13" t="s">
        <v>73</v>
      </c>
      <c r="AY440" s="234" t="s">
        <v>143</v>
      </c>
    </row>
    <row r="441" s="13" customFormat="1">
      <c r="A441" s="13"/>
      <c r="B441" s="225"/>
      <c r="C441" s="226"/>
      <c r="D441" s="218" t="s">
        <v>156</v>
      </c>
      <c r="E441" s="227" t="s">
        <v>19</v>
      </c>
      <c r="F441" s="228" t="s">
        <v>1659</v>
      </c>
      <c r="G441" s="226"/>
      <c r="H441" s="227" t="s">
        <v>19</v>
      </c>
      <c r="I441" s="229"/>
      <c r="J441" s="226"/>
      <c r="K441" s="226"/>
      <c r="L441" s="230"/>
      <c r="M441" s="231"/>
      <c r="N441" s="232"/>
      <c r="O441" s="232"/>
      <c r="P441" s="232"/>
      <c r="Q441" s="232"/>
      <c r="R441" s="232"/>
      <c r="S441" s="232"/>
      <c r="T441" s="23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4" t="s">
        <v>156</v>
      </c>
      <c r="AU441" s="234" t="s">
        <v>83</v>
      </c>
      <c r="AV441" s="13" t="s">
        <v>81</v>
      </c>
      <c r="AW441" s="13" t="s">
        <v>35</v>
      </c>
      <c r="AX441" s="13" t="s">
        <v>73</v>
      </c>
      <c r="AY441" s="234" t="s">
        <v>143</v>
      </c>
    </row>
    <row r="442" s="14" customFormat="1">
      <c r="A442" s="14"/>
      <c r="B442" s="235"/>
      <c r="C442" s="236"/>
      <c r="D442" s="218" t="s">
        <v>156</v>
      </c>
      <c r="E442" s="237" t="s">
        <v>19</v>
      </c>
      <c r="F442" s="238" t="s">
        <v>1751</v>
      </c>
      <c r="G442" s="236"/>
      <c r="H442" s="239">
        <v>4.6719999999999997</v>
      </c>
      <c r="I442" s="240"/>
      <c r="J442" s="236"/>
      <c r="K442" s="236"/>
      <c r="L442" s="241"/>
      <c r="M442" s="242"/>
      <c r="N442" s="243"/>
      <c r="O442" s="243"/>
      <c r="P442" s="243"/>
      <c r="Q442" s="243"/>
      <c r="R442" s="243"/>
      <c r="S442" s="243"/>
      <c r="T442" s="24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5" t="s">
        <v>156</v>
      </c>
      <c r="AU442" s="245" t="s">
        <v>83</v>
      </c>
      <c r="AV442" s="14" t="s">
        <v>83</v>
      </c>
      <c r="AW442" s="14" t="s">
        <v>35</v>
      </c>
      <c r="AX442" s="14" t="s">
        <v>73</v>
      </c>
      <c r="AY442" s="245" t="s">
        <v>143</v>
      </c>
    </row>
    <row r="443" s="15" customFormat="1">
      <c r="A443" s="15"/>
      <c r="B443" s="246"/>
      <c r="C443" s="247"/>
      <c r="D443" s="218" t="s">
        <v>156</v>
      </c>
      <c r="E443" s="248" t="s">
        <v>19</v>
      </c>
      <c r="F443" s="249" t="s">
        <v>174</v>
      </c>
      <c r="G443" s="247"/>
      <c r="H443" s="250">
        <v>4.6719999999999997</v>
      </c>
      <c r="I443" s="251"/>
      <c r="J443" s="247"/>
      <c r="K443" s="247"/>
      <c r="L443" s="252"/>
      <c r="M443" s="253"/>
      <c r="N443" s="254"/>
      <c r="O443" s="254"/>
      <c r="P443" s="254"/>
      <c r="Q443" s="254"/>
      <c r="R443" s="254"/>
      <c r="S443" s="254"/>
      <c r="T443" s="25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56" t="s">
        <v>156</v>
      </c>
      <c r="AU443" s="256" t="s">
        <v>83</v>
      </c>
      <c r="AV443" s="15" t="s">
        <v>150</v>
      </c>
      <c r="AW443" s="15" t="s">
        <v>35</v>
      </c>
      <c r="AX443" s="15" t="s">
        <v>81</v>
      </c>
      <c r="AY443" s="256" t="s">
        <v>143</v>
      </c>
    </row>
    <row r="444" s="2" customFormat="1" ht="16.5" customHeight="1">
      <c r="A444" s="39"/>
      <c r="B444" s="40"/>
      <c r="C444" s="205" t="s">
        <v>553</v>
      </c>
      <c r="D444" s="205" t="s">
        <v>145</v>
      </c>
      <c r="E444" s="206" t="s">
        <v>683</v>
      </c>
      <c r="F444" s="207" t="s">
        <v>684</v>
      </c>
      <c r="G444" s="208" t="s">
        <v>148</v>
      </c>
      <c r="H444" s="209">
        <v>31.099</v>
      </c>
      <c r="I444" s="210"/>
      <c r="J444" s="211">
        <f>ROUND(I444*H444,2)</f>
        <v>0</v>
      </c>
      <c r="K444" s="207" t="s">
        <v>149</v>
      </c>
      <c r="L444" s="45"/>
      <c r="M444" s="212" t="s">
        <v>19</v>
      </c>
      <c r="N444" s="213" t="s">
        <v>44</v>
      </c>
      <c r="O444" s="85"/>
      <c r="P444" s="214">
        <f>O444*H444</f>
        <v>0</v>
      </c>
      <c r="Q444" s="214">
        <v>0.00726</v>
      </c>
      <c r="R444" s="214">
        <f>Q444*H444</f>
        <v>0.22577874000000001</v>
      </c>
      <c r="S444" s="214">
        <v>0</v>
      </c>
      <c r="T444" s="215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16" t="s">
        <v>150</v>
      </c>
      <c r="AT444" s="216" t="s">
        <v>145</v>
      </c>
      <c r="AU444" s="216" t="s">
        <v>83</v>
      </c>
      <c r="AY444" s="18" t="s">
        <v>143</v>
      </c>
      <c r="BE444" s="217">
        <f>IF(N444="základní",J444,0)</f>
        <v>0</v>
      </c>
      <c r="BF444" s="217">
        <f>IF(N444="snížená",J444,0)</f>
        <v>0</v>
      </c>
      <c r="BG444" s="217">
        <f>IF(N444="zákl. přenesená",J444,0)</f>
        <v>0</v>
      </c>
      <c r="BH444" s="217">
        <f>IF(N444="sníž. přenesená",J444,0)</f>
        <v>0</v>
      </c>
      <c r="BI444" s="217">
        <f>IF(N444="nulová",J444,0)</f>
        <v>0</v>
      </c>
      <c r="BJ444" s="18" t="s">
        <v>81</v>
      </c>
      <c r="BK444" s="217">
        <f>ROUND(I444*H444,2)</f>
        <v>0</v>
      </c>
      <c r="BL444" s="18" t="s">
        <v>150</v>
      </c>
      <c r="BM444" s="216" t="s">
        <v>1752</v>
      </c>
    </row>
    <row r="445" s="2" customFormat="1">
      <c r="A445" s="39"/>
      <c r="B445" s="40"/>
      <c r="C445" s="41"/>
      <c r="D445" s="218" t="s">
        <v>152</v>
      </c>
      <c r="E445" s="41"/>
      <c r="F445" s="219" t="s">
        <v>686</v>
      </c>
      <c r="G445" s="41"/>
      <c r="H445" s="41"/>
      <c r="I445" s="220"/>
      <c r="J445" s="41"/>
      <c r="K445" s="41"/>
      <c r="L445" s="45"/>
      <c r="M445" s="221"/>
      <c r="N445" s="222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152</v>
      </c>
      <c r="AU445" s="18" t="s">
        <v>83</v>
      </c>
    </row>
    <row r="446" s="2" customFormat="1">
      <c r="A446" s="39"/>
      <c r="B446" s="40"/>
      <c r="C446" s="41"/>
      <c r="D446" s="223" t="s">
        <v>154</v>
      </c>
      <c r="E446" s="41"/>
      <c r="F446" s="224" t="s">
        <v>687</v>
      </c>
      <c r="G446" s="41"/>
      <c r="H446" s="41"/>
      <c r="I446" s="220"/>
      <c r="J446" s="41"/>
      <c r="K446" s="41"/>
      <c r="L446" s="45"/>
      <c r="M446" s="221"/>
      <c r="N446" s="222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154</v>
      </c>
      <c r="AU446" s="18" t="s">
        <v>83</v>
      </c>
    </row>
    <row r="447" s="13" customFormat="1">
      <c r="A447" s="13"/>
      <c r="B447" s="225"/>
      <c r="C447" s="226"/>
      <c r="D447" s="218" t="s">
        <v>156</v>
      </c>
      <c r="E447" s="227" t="s">
        <v>19</v>
      </c>
      <c r="F447" s="228" t="s">
        <v>1750</v>
      </c>
      <c r="G447" s="226"/>
      <c r="H447" s="227" t="s">
        <v>19</v>
      </c>
      <c r="I447" s="229"/>
      <c r="J447" s="226"/>
      <c r="K447" s="226"/>
      <c r="L447" s="230"/>
      <c r="M447" s="231"/>
      <c r="N447" s="232"/>
      <c r="O447" s="232"/>
      <c r="P447" s="232"/>
      <c r="Q447" s="232"/>
      <c r="R447" s="232"/>
      <c r="S447" s="232"/>
      <c r="T447" s="23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4" t="s">
        <v>156</v>
      </c>
      <c r="AU447" s="234" t="s">
        <v>83</v>
      </c>
      <c r="AV447" s="13" t="s">
        <v>81</v>
      </c>
      <c r="AW447" s="13" t="s">
        <v>35</v>
      </c>
      <c r="AX447" s="13" t="s">
        <v>73</v>
      </c>
      <c r="AY447" s="234" t="s">
        <v>143</v>
      </c>
    </row>
    <row r="448" s="13" customFormat="1">
      <c r="A448" s="13"/>
      <c r="B448" s="225"/>
      <c r="C448" s="226"/>
      <c r="D448" s="218" t="s">
        <v>156</v>
      </c>
      <c r="E448" s="227" t="s">
        <v>19</v>
      </c>
      <c r="F448" s="228" t="s">
        <v>1659</v>
      </c>
      <c r="G448" s="226"/>
      <c r="H448" s="227" t="s">
        <v>19</v>
      </c>
      <c r="I448" s="229"/>
      <c r="J448" s="226"/>
      <c r="K448" s="226"/>
      <c r="L448" s="230"/>
      <c r="M448" s="231"/>
      <c r="N448" s="232"/>
      <c r="O448" s="232"/>
      <c r="P448" s="232"/>
      <c r="Q448" s="232"/>
      <c r="R448" s="232"/>
      <c r="S448" s="232"/>
      <c r="T448" s="23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4" t="s">
        <v>156</v>
      </c>
      <c r="AU448" s="234" t="s">
        <v>83</v>
      </c>
      <c r="AV448" s="13" t="s">
        <v>81</v>
      </c>
      <c r="AW448" s="13" t="s">
        <v>35</v>
      </c>
      <c r="AX448" s="13" t="s">
        <v>73</v>
      </c>
      <c r="AY448" s="234" t="s">
        <v>143</v>
      </c>
    </row>
    <row r="449" s="14" customFormat="1">
      <c r="A449" s="14"/>
      <c r="B449" s="235"/>
      <c r="C449" s="236"/>
      <c r="D449" s="218" t="s">
        <v>156</v>
      </c>
      <c r="E449" s="237" t="s">
        <v>19</v>
      </c>
      <c r="F449" s="238" t="s">
        <v>1753</v>
      </c>
      <c r="G449" s="236"/>
      <c r="H449" s="239">
        <v>31.099</v>
      </c>
      <c r="I449" s="240"/>
      <c r="J449" s="236"/>
      <c r="K449" s="236"/>
      <c r="L449" s="241"/>
      <c r="M449" s="242"/>
      <c r="N449" s="243"/>
      <c r="O449" s="243"/>
      <c r="P449" s="243"/>
      <c r="Q449" s="243"/>
      <c r="R449" s="243"/>
      <c r="S449" s="243"/>
      <c r="T449" s="24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5" t="s">
        <v>156</v>
      </c>
      <c r="AU449" s="245" t="s">
        <v>83</v>
      </c>
      <c r="AV449" s="14" t="s">
        <v>83</v>
      </c>
      <c r="AW449" s="14" t="s">
        <v>35</v>
      </c>
      <c r="AX449" s="14" t="s">
        <v>73</v>
      </c>
      <c r="AY449" s="245" t="s">
        <v>143</v>
      </c>
    </row>
    <row r="450" s="15" customFormat="1">
      <c r="A450" s="15"/>
      <c r="B450" s="246"/>
      <c r="C450" s="247"/>
      <c r="D450" s="218" t="s">
        <v>156</v>
      </c>
      <c r="E450" s="248" t="s">
        <v>19</v>
      </c>
      <c r="F450" s="249" t="s">
        <v>174</v>
      </c>
      <c r="G450" s="247"/>
      <c r="H450" s="250">
        <v>31.099</v>
      </c>
      <c r="I450" s="251"/>
      <c r="J450" s="247"/>
      <c r="K450" s="247"/>
      <c r="L450" s="252"/>
      <c r="M450" s="253"/>
      <c r="N450" s="254"/>
      <c r="O450" s="254"/>
      <c r="P450" s="254"/>
      <c r="Q450" s="254"/>
      <c r="R450" s="254"/>
      <c r="S450" s="254"/>
      <c r="T450" s="255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56" t="s">
        <v>156</v>
      </c>
      <c r="AU450" s="256" t="s">
        <v>83</v>
      </c>
      <c r="AV450" s="15" t="s">
        <v>150</v>
      </c>
      <c r="AW450" s="15" t="s">
        <v>35</v>
      </c>
      <c r="AX450" s="15" t="s">
        <v>81</v>
      </c>
      <c r="AY450" s="256" t="s">
        <v>143</v>
      </c>
    </row>
    <row r="451" s="2" customFormat="1" ht="16.5" customHeight="1">
      <c r="A451" s="39"/>
      <c r="B451" s="40"/>
      <c r="C451" s="205" t="s">
        <v>559</v>
      </c>
      <c r="D451" s="205" t="s">
        <v>145</v>
      </c>
      <c r="E451" s="206" t="s">
        <v>698</v>
      </c>
      <c r="F451" s="207" t="s">
        <v>699</v>
      </c>
      <c r="G451" s="208" t="s">
        <v>148</v>
      </c>
      <c r="H451" s="209">
        <v>31.099</v>
      </c>
      <c r="I451" s="210"/>
      <c r="J451" s="211">
        <f>ROUND(I451*H451,2)</f>
        <v>0</v>
      </c>
      <c r="K451" s="207" t="s">
        <v>149</v>
      </c>
      <c r="L451" s="45"/>
      <c r="M451" s="212" t="s">
        <v>19</v>
      </c>
      <c r="N451" s="213" t="s">
        <v>44</v>
      </c>
      <c r="O451" s="85"/>
      <c r="P451" s="214">
        <f>O451*H451</f>
        <v>0</v>
      </c>
      <c r="Q451" s="214">
        <v>0.00085999999999999998</v>
      </c>
      <c r="R451" s="214">
        <f>Q451*H451</f>
        <v>0.026745140000000001</v>
      </c>
      <c r="S451" s="214">
        <v>0</v>
      </c>
      <c r="T451" s="215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16" t="s">
        <v>150</v>
      </c>
      <c r="AT451" s="216" t="s">
        <v>145</v>
      </c>
      <c r="AU451" s="216" t="s">
        <v>83</v>
      </c>
      <c r="AY451" s="18" t="s">
        <v>143</v>
      </c>
      <c r="BE451" s="217">
        <f>IF(N451="základní",J451,0)</f>
        <v>0</v>
      </c>
      <c r="BF451" s="217">
        <f>IF(N451="snížená",J451,0)</f>
        <v>0</v>
      </c>
      <c r="BG451" s="217">
        <f>IF(N451="zákl. přenesená",J451,0)</f>
        <v>0</v>
      </c>
      <c r="BH451" s="217">
        <f>IF(N451="sníž. přenesená",J451,0)</f>
        <v>0</v>
      </c>
      <c r="BI451" s="217">
        <f>IF(N451="nulová",J451,0)</f>
        <v>0</v>
      </c>
      <c r="BJ451" s="18" t="s">
        <v>81</v>
      </c>
      <c r="BK451" s="217">
        <f>ROUND(I451*H451,2)</f>
        <v>0</v>
      </c>
      <c r="BL451" s="18" t="s">
        <v>150</v>
      </c>
      <c r="BM451" s="216" t="s">
        <v>1754</v>
      </c>
    </row>
    <row r="452" s="2" customFormat="1">
      <c r="A452" s="39"/>
      <c r="B452" s="40"/>
      <c r="C452" s="41"/>
      <c r="D452" s="218" t="s">
        <v>152</v>
      </c>
      <c r="E452" s="41"/>
      <c r="F452" s="219" t="s">
        <v>701</v>
      </c>
      <c r="G452" s="41"/>
      <c r="H452" s="41"/>
      <c r="I452" s="220"/>
      <c r="J452" s="41"/>
      <c r="K452" s="41"/>
      <c r="L452" s="45"/>
      <c r="M452" s="221"/>
      <c r="N452" s="222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152</v>
      </c>
      <c r="AU452" s="18" t="s">
        <v>83</v>
      </c>
    </row>
    <row r="453" s="2" customFormat="1">
      <c r="A453" s="39"/>
      <c r="B453" s="40"/>
      <c r="C453" s="41"/>
      <c r="D453" s="223" t="s">
        <v>154</v>
      </c>
      <c r="E453" s="41"/>
      <c r="F453" s="224" t="s">
        <v>702</v>
      </c>
      <c r="G453" s="41"/>
      <c r="H453" s="41"/>
      <c r="I453" s="220"/>
      <c r="J453" s="41"/>
      <c r="K453" s="41"/>
      <c r="L453" s="45"/>
      <c r="M453" s="221"/>
      <c r="N453" s="222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154</v>
      </c>
      <c r="AU453" s="18" t="s">
        <v>83</v>
      </c>
    </row>
    <row r="454" s="13" customFormat="1">
      <c r="A454" s="13"/>
      <c r="B454" s="225"/>
      <c r="C454" s="226"/>
      <c r="D454" s="218" t="s">
        <v>156</v>
      </c>
      <c r="E454" s="227" t="s">
        <v>19</v>
      </c>
      <c r="F454" s="228" t="s">
        <v>1750</v>
      </c>
      <c r="G454" s="226"/>
      <c r="H454" s="227" t="s">
        <v>19</v>
      </c>
      <c r="I454" s="229"/>
      <c r="J454" s="226"/>
      <c r="K454" s="226"/>
      <c r="L454" s="230"/>
      <c r="M454" s="231"/>
      <c r="N454" s="232"/>
      <c r="O454" s="232"/>
      <c r="P454" s="232"/>
      <c r="Q454" s="232"/>
      <c r="R454" s="232"/>
      <c r="S454" s="232"/>
      <c r="T454" s="23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4" t="s">
        <v>156</v>
      </c>
      <c r="AU454" s="234" t="s">
        <v>83</v>
      </c>
      <c r="AV454" s="13" t="s">
        <v>81</v>
      </c>
      <c r="AW454" s="13" t="s">
        <v>35</v>
      </c>
      <c r="AX454" s="13" t="s">
        <v>73</v>
      </c>
      <c r="AY454" s="234" t="s">
        <v>143</v>
      </c>
    </row>
    <row r="455" s="13" customFormat="1">
      <c r="A455" s="13"/>
      <c r="B455" s="225"/>
      <c r="C455" s="226"/>
      <c r="D455" s="218" t="s">
        <v>156</v>
      </c>
      <c r="E455" s="227" t="s">
        <v>19</v>
      </c>
      <c r="F455" s="228" t="s">
        <v>1659</v>
      </c>
      <c r="G455" s="226"/>
      <c r="H455" s="227" t="s">
        <v>19</v>
      </c>
      <c r="I455" s="229"/>
      <c r="J455" s="226"/>
      <c r="K455" s="226"/>
      <c r="L455" s="230"/>
      <c r="M455" s="231"/>
      <c r="N455" s="232"/>
      <c r="O455" s="232"/>
      <c r="P455" s="232"/>
      <c r="Q455" s="232"/>
      <c r="R455" s="232"/>
      <c r="S455" s="232"/>
      <c r="T455" s="23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4" t="s">
        <v>156</v>
      </c>
      <c r="AU455" s="234" t="s">
        <v>83</v>
      </c>
      <c r="AV455" s="13" t="s">
        <v>81</v>
      </c>
      <c r="AW455" s="13" t="s">
        <v>35</v>
      </c>
      <c r="AX455" s="13" t="s">
        <v>73</v>
      </c>
      <c r="AY455" s="234" t="s">
        <v>143</v>
      </c>
    </row>
    <row r="456" s="14" customFormat="1">
      <c r="A456" s="14"/>
      <c r="B456" s="235"/>
      <c r="C456" s="236"/>
      <c r="D456" s="218" t="s">
        <v>156</v>
      </c>
      <c r="E456" s="237" t="s">
        <v>19</v>
      </c>
      <c r="F456" s="238" t="s">
        <v>1753</v>
      </c>
      <c r="G456" s="236"/>
      <c r="H456" s="239">
        <v>31.099</v>
      </c>
      <c r="I456" s="240"/>
      <c r="J456" s="236"/>
      <c r="K456" s="236"/>
      <c r="L456" s="241"/>
      <c r="M456" s="242"/>
      <c r="N456" s="243"/>
      <c r="O456" s="243"/>
      <c r="P456" s="243"/>
      <c r="Q456" s="243"/>
      <c r="R456" s="243"/>
      <c r="S456" s="243"/>
      <c r="T456" s="24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5" t="s">
        <v>156</v>
      </c>
      <c r="AU456" s="245" t="s">
        <v>83</v>
      </c>
      <c r="AV456" s="14" t="s">
        <v>83</v>
      </c>
      <c r="AW456" s="14" t="s">
        <v>35</v>
      </c>
      <c r="AX456" s="14" t="s">
        <v>73</v>
      </c>
      <c r="AY456" s="245" t="s">
        <v>143</v>
      </c>
    </row>
    <row r="457" s="15" customFormat="1">
      <c r="A457" s="15"/>
      <c r="B457" s="246"/>
      <c r="C457" s="247"/>
      <c r="D457" s="218" t="s">
        <v>156</v>
      </c>
      <c r="E457" s="248" t="s">
        <v>19</v>
      </c>
      <c r="F457" s="249" t="s">
        <v>174</v>
      </c>
      <c r="G457" s="247"/>
      <c r="H457" s="250">
        <v>31.099</v>
      </c>
      <c r="I457" s="251"/>
      <c r="J457" s="247"/>
      <c r="K457" s="247"/>
      <c r="L457" s="252"/>
      <c r="M457" s="253"/>
      <c r="N457" s="254"/>
      <c r="O457" s="254"/>
      <c r="P457" s="254"/>
      <c r="Q457" s="254"/>
      <c r="R457" s="254"/>
      <c r="S457" s="254"/>
      <c r="T457" s="255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56" t="s">
        <v>156</v>
      </c>
      <c r="AU457" s="256" t="s">
        <v>83</v>
      </c>
      <c r="AV457" s="15" t="s">
        <v>150</v>
      </c>
      <c r="AW457" s="15" t="s">
        <v>35</v>
      </c>
      <c r="AX457" s="15" t="s">
        <v>81</v>
      </c>
      <c r="AY457" s="256" t="s">
        <v>143</v>
      </c>
    </row>
    <row r="458" s="12" customFormat="1" ht="22.8" customHeight="1">
      <c r="A458" s="12"/>
      <c r="B458" s="189"/>
      <c r="C458" s="190"/>
      <c r="D458" s="191" t="s">
        <v>72</v>
      </c>
      <c r="E458" s="203" t="s">
        <v>150</v>
      </c>
      <c r="F458" s="203" t="s">
        <v>719</v>
      </c>
      <c r="G458" s="190"/>
      <c r="H458" s="190"/>
      <c r="I458" s="193"/>
      <c r="J458" s="204">
        <f>BK458</f>
        <v>0</v>
      </c>
      <c r="K458" s="190"/>
      <c r="L458" s="195"/>
      <c r="M458" s="196"/>
      <c r="N458" s="197"/>
      <c r="O458" s="197"/>
      <c r="P458" s="198">
        <f>SUM(P459:P478)</f>
        <v>0</v>
      </c>
      <c r="Q458" s="197"/>
      <c r="R458" s="198">
        <f>SUM(R459:R478)</f>
        <v>52.720499999999994</v>
      </c>
      <c r="S458" s="197"/>
      <c r="T458" s="199">
        <f>SUM(T459:T478)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00" t="s">
        <v>81</v>
      </c>
      <c r="AT458" s="201" t="s">
        <v>72</v>
      </c>
      <c r="AU458" s="201" t="s">
        <v>81</v>
      </c>
      <c r="AY458" s="200" t="s">
        <v>143</v>
      </c>
      <c r="BK458" s="202">
        <f>SUM(BK459:BK478)</f>
        <v>0</v>
      </c>
    </row>
    <row r="459" s="2" customFormat="1" ht="16.5" customHeight="1">
      <c r="A459" s="39"/>
      <c r="B459" s="40"/>
      <c r="C459" s="205" t="s">
        <v>566</v>
      </c>
      <c r="D459" s="205" t="s">
        <v>145</v>
      </c>
      <c r="E459" s="206" t="s">
        <v>721</v>
      </c>
      <c r="F459" s="207" t="s">
        <v>722</v>
      </c>
      <c r="G459" s="208" t="s">
        <v>148</v>
      </c>
      <c r="H459" s="209">
        <v>17.5</v>
      </c>
      <c r="I459" s="210"/>
      <c r="J459" s="211">
        <f>ROUND(I459*H459,2)</f>
        <v>0</v>
      </c>
      <c r="K459" s="207" t="s">
        <v>149</v>
      </c>
      <c r="L459" s="45"/>
      <c r="M459" s="212" t="s">
        <v>19</v>
      </c>
      <c r="N459" s="213" t="s">
        <v>44</v>
      </c>
      <c r="O459" s="85"/>
      <c r="P459" s="214">
        <f>O459*H459</f>
        <v>0</v>
      </c>
      <c r="Q459" s="214">
        <v>0.24532999999999999</v>
      </c>
      <c r="R459" s="214">
        <f>Q459*H459</f>
        <v>4.2932749999999995</v>
      </c>
      <c r="S459" s="214">
        <v>0</v>
      </c>
      <c r="T459" s="215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16" t="s">
        <v>150</v>
      </c>
      <c r="AT459" s="216" t="s">
        <v>145</v>
      </c>
      <c r="AU459" s="216" t="s">
        <v>83</v>
      </c>
      <c r="AY459" s="18" t="s">
        <v>143</v>
      </c>
      <c r="BE459" s="217">
        <f>IF(N459="základní",J459,0)</f>
        <v>0</v>
      </c>
      <c r="BF459" s="217">
        <f>IF(N459="snížená",J459,0)</f>
        <v>0</v>
      </c>
      <c r="BG459" s="217">
        <f>IF(N459="zákl. přenesená",J459,0)</f>
        <v>0</v>
      </c>
      <c r="BH459" s="217">
        <f>IF(N459="sníž. přenesená",J459,0)</f>
        <v>0</v>
      </c>
      <c r="BI459" s="217">
        <f>IF(N459="nulová",J459,0)</f>
        <v>0</v>
      </c>
      <c r="BJ459" s="18" t="s">
        <v>81</v>
      </c>
      <c r="BK459" s="217">
        <f>ROUND(I459*H459,2)</f>
        <v>0</v>
      </c>
      <c r="BL459" s="18" t="s">
        <v>150</v>
      </c>
      <c r="BM459" s="216" t="s">
        <v>1755</v>
      </c>
    </row>
    <row r="460" s="2" customFormat="1">
      <c r="A460" s="39"/>
      <c r="B460" s="40"/>
      <c r="C460" s="41"/>
      <c r="D460" s="218" t="s">
        <v>152</v>
      </c>
      <c r="E460" s="41"/>
      <c r="F460" s="219" t="s">
        <v>724</v>
      </c>
      <c r="G460" s="41"/>
      <c r="H460" s="41"/>
      <c r="I460" s="220"/>
      <c r="J460" s="41"/>
      <c r="K460" s="41"/>
      <c r="L460" s="45"/>
      <c r="M460" s="221"/>
      <c r="N460" s="222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152</v>
      </c>
      <c r="AU460" s="18" t="s">
        <v>83</v>
      </c>
    </row>
    <row r="461" s="2" customFormat="1">
      <c r="A461" s="39"/>
      <c r="B461" s="40"/>
      <c r="C461" s="41"/>
      <c r="D461" s="223" t="s">
        <v>154</v>
      </c>
      <c r="E461" s="41"/>
      <c r="F461" s="224" t="s">
        <v>725</v>
      </c>
      <c r="G461" s="41"/>
      <c r="H461" s="41"/>
      <c r="I461" s="220"/>
      <c r="J461" s="41"/>
      <c r="K461" s="41"/>
      <c r="L461" s="45"/>
      <c r="M461" s="221"/>
      <c r="N461" s="222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154</v>
      </c>
      <c r="AU461" s="18" t="s">
        <v>83</v>
      </c>
    </row>
    <row r="462" s="13" customFormat="1">
      <c r="A462" s="13"/>
      <c r="B462" s="225"/>
      <c r="C462" s="226"/>
      <c r="D462" s="218" t="s">
        <v>156</v>
      </c>
      <c r="E462" s="227" t="s">
        <v>19</v>
      </c>
      <c r="F462" s="228" t="s">
        <v>1750</v>
      </c>
      <c r="G462" s="226"/>
      <c r="H462" s="227" t="s">
        <v>19</v>
      </c>
      <c r="I462" s="229"/>
      <c r="J462" s="226"/>
      <c r="K462" s="226"/>
      <c r="L462" s="230"/>
      <c r="M462" s="231"/>
      <c r="N462" s="232"/>
      <c r="O462" s="232"/>
      <c r="P462" s="232"/>
      <c r="Q462" s="232"/>
      <c r="R462" s="232"/>
      <c r="S462" s="232"/>
      <c r="T462" s="23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4" t="s">
        <v>156</v>
      </c>
      <c r="AU462" s="234" t="s">
        <v>83</v>
      </c>
      <c r="AV462" s="13" t="s">
        <v>81</v>
      </c>
      <c r="AW462" s="13" t="s">
        <v>35</v>
      </c>
      <c r="AX462" s="13" t="s">
        <v>73</v>
      </c>
      <c r="AY462" s="234" t="s">
        <v>143</v>
      </c>
    </row>
    <row r="463" s="13" customFormat="1">
      <c r="A463" s="13"/>
      <c r="B463" s="225"/>
      <c r="C463" s="226"/>
      <c r="D463" s="218" t="s">
        <v>156</v>
      </c>
      <c r="E463" s="227" t="s">
        <v>19</v>
      </c>
      <c r="F463" s="228" t="s">
        <v>1659</v>
      </c>
      <c r="G463" s="226"/>
      <c r="H463" s="227" t="s">
        <v>19</v>
      </c>
      <c r="I463" s="229"/>
      <c r="J463" s="226"/>
      <c r="K463" s="226"/>
      <c r="L463" s="230"/>
      <c r="M463" s="231"/>
      <c r="N463" s="232"/>
      <c r="O463" s="232"/>
      <c r="P463" s="232"/>
      <c r="Q463" s="232"/>
      <c r="R463" s="232"/>
      <c r="S463" s="232"/>
      <c r="T463" s="23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4" t="s">
        <v>156</v>
      </c>
      <c r="AU463" s="234" t="s">
        <v>83</v>
      </c>
      <c r="AV463" s="13" t="s">
        <v>81</v>
      </c>
      <c r="AW463" s="13" t="s">
        <v>35</v>
      </c>
      <c r="AX463" s="13" t="s">
        <v>73</v>
      </c>
      <c r="AY463" s="234" t="s">
        <v>143</v>
      </c>
    </row>
    <row r="464" s="14" customFormat="1">
      <c r="A464" s="14"/>
      <c r="B464" s="235"/>
      <c r="C464" s="236"/>
      <c r="D464" s="218" t="s">
        <v>156</v>
      </c>
      <c r="E464" s="237" t="s">
        <v>19</v>
      </c>
      <c r="F464" s="238" t="s">
        <v>889</v>
      </c>
      <c r="G464" s="236"/>
      <c r="H464" s="239">
        <v>17.5</v>
      </c>
      <c r="I464" s="240"/>
      <c r="J464" s="236"/>
      <c r="K464" s="236"/>
      <c r="L464" s="241"/>
      <c r="M464" s="242"/>
      <c r="N464" s="243"/>
      <c r="O464" s="243"/>
      <c r="P464" s="243"/>
      <c r="Q464" s="243"/>
      <c r="R464" s="243"/>
      <c r="S464" s="243"/>
      <c r="T464" s="24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5" t="s">
        <v>156</v>
      </c>
      <c r="AU464" s="245" t="s">
        <v>83</v>
      </c>
      <c r="AV464" s="14" t="s">
        <v>83</v>
      </c>
      <c r="AW464" s="14" t="s">
        <v>35</v>
      </c>
      <c r="AX464" s="14" t="s">
        <v>73</v>
      </c>
      <c r="AY464" s="245" t="s">
        <v>143</v>
      </c>
    </row>
    <row r="465" s="15" customFormat="1">
      <c r="A465" s="15"/>
      <c r="B465" s="246"/>
      <c r="C465" s="247"/>
      <c r="D465" s="218" t="s">
        <v>156</v>
      </c>
      <c r="E465" s="248" t="s">
        <v>19</v>
      </c>
      <c r="F465" s="249" t="s">
        <v>174</v>
      </c>
      <c r="G465" s="247"/>
      <c r="H465" s="250">
        <v>17.5</v>
      </c>
      <c r="I465" s="251"/>
      <c r="J465" s="247"/>
      <c r="K465" s="247"/>
      <c r="L465" s="252"/>
      <c r="M465" s="253"/>
      <c r="N465" s="254"/>
      <c r="O465" s="254"/>
      <c r="P465" s="254"/>
      <c r="Q465" s="254"/>
      <c r="R465" s="254"/>
      <c r="S465" s="254"/>
      <c r="T465" s="255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56" t="s">
        <v>156</v>
      </c>
      <c r="AU465" s="256" t="s">
        <v>83</v>
      </c>
      <c r="AV465" s="15" t="s">
        <v>150</v>
      </c>
      <c r="AW465" s="15" t="s">
        <v>35</v>
      </c>
      <c r="AX465" s="15" t="s">
        <v>81</v>
      </c>
      <c r="AY465" s="256" t="s">
        <v>143</v>
      </c>
    </row>
    <row r="466" s="2" customFormat="1" ht="21.75" customHeight="1">
      <c r="A466" s="39"/>
      <c r="B466" s="40"/>
      <c r="C466" s="205" t="s">
        <v>571</v>
      </c>
      <c r="D466" s="205" t="s">
        <v>145</v>
      </c>
      <c r="E466" s="206" t="s">
        <v>742</v>
      </c>
      <c r="F466" s="207" t="s">
        <v>743</v>
      </c>
      <c r="G466" s="208" t="s">
        <v>315</v>
      </c>
      <c r="H466" s="209">
        <v>18</v>
      </c>
      <c r="I466" s="210"/>
      <c r="J466" s="211">
        <f>ROUND(I466*H466,2)</f>
        <v>0</v>
      </c>
      <c r="K466" s="207" t="s">
        <v>149</v>
      </c>
      <c r="L466" s="45"/>
      <c r="M466" s="212" t="s">
        <v>19</v>
      </c>
      <c r="N466" s="213" t="s">
        <v>44</v>
      </c>
      <c r="O466" s="85"/>
      <c r="P466" s="214">
        <f>O466*H466</f>
        <v>0</v>
      </c>
      <c r="Q466" s="214">
        <v>1.8899999999999999</v>
      </c>
      <c r="R466" s="214">
        <f>Q466*H466</f>
        <v>34.019999999999996</v>
      </c>
      <c r="S466" s="214">
        <v>0</v>
      </c>
      <c r="T466" s="215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16" t="s">
        <v>150</v>
      </c>
      <c r="AT466" s="216" t="s">
        <v>145</v>
      </c>
      <c r="AU466" s="216" t="s">
        <v>83</v>
      </c>
      <c r="AY466" s="18" t="s">
        <v>143</v>
      </c>
      <c r="BE466" s="217">
        <f>IF(N466="základní",J466,0)</f>
        <v>0</v>
      </c>
      <c r="BF466" s="217">
        <f>IF(N466="snížená",J466,0)</f>
        <v>0</v>
      </c>
      <c r="BG466" s="217">
        <f>IF(N466="zákl. přenesená",J466,0)</f>
        <v>0</v>
      </c>
      <c r="BH466" s="217">
        <f>IF(N466="sníž. přenesená",J466,0)</f>
        <v>0</v>
      </c>
      <c r="BI466" s="217">
        <f>IF(N466="nulová",J466,0)</f>
        <v>0</v>
      </c>
      <c r="BJ466" s="18" t="s">
        <v>81</v>
      </c>
      <c r="BK466" s="217">
        <f>ROUND(I466*H466,2)</f>
        <v>0</v>
      </c>
      <c r="BL466" s="18" t="s">
        <v>150</v>
      </c>
      <c r="BM466" s="216" t="s">
        <v>1756</v>
      </c>
    </row>
    <row r="467" s="2" customFormat="1">
      <c r="A467" s="39"/>
      <c r="B467" s="40"/>
      <c r="C467" s="41"/>
      <c r="D467" s="218" t="s">
        <v>152</v>
      </c>
      <c r="E467" s="41"/>
      <c r="F467" s="219" t="s">
        <v>745</v>
      </c>
      <c r="G467" s="41"/>
      <c r="H467" s="41"/>
      <c r="I467" s="220"/>
      <c r="J467" s="41"/>
      <c r="K467" s="41"/>
      <c r="L467" s="45"/>
      <c r="M467" s="221"/>
      <c r="N467" s="222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152</v>
      </c>
      <c r="AU467" s="18" t="s">
        <v>83</v>
      </c>
    </row>
    <row r="468" s="2" customFormat="1">
      <c r="A468" s="39"/>
      <c r="B468" s="40"/>
      <c r="C468" s="41"/>
      <c r="D468" s="223" t="s">
        <v>154</v>
      </c>
      <c r="E468" s="41"/>
      <c r="F468" s="224" t="s">
        <v>746</v>
      </c>
      <c r="G468" s="41"/>
      <c r="H468" s="41"/>
      <c r="I468" s="220"/>
      <c r="J468" s="41"/>
      <c r="K468" s="41"/>
      <c r="L468" s="45"/>
      <c r="M468" s="221"/>
      <c r="N468" s="222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154</v>
      </c>
      <c r="AU468" s="18" t="s">
        <v>83</v>
      </c>
    </row>
    <row r="469" s="13" customFormat="1">
      <c r="A469" s="13"/>
      <c r="B469" s="225"/>
      <c r="C469" s="226"/>
      <c r="D469" s="218" t="s">
        <v>156</v>
      </c>
      <c r="E469" s="227" t="s">
        <v>19</v>
      </c>
      <c r="F469" s="228" t="s">
        <v>1667</v>
      </c>
      <c r="G469" s="226"/>
      <c r="H469" s="227" t="s">
        <v>19</v>
      </c>
      <c r="I469" s="229"/>
      <c r="J469" s="226"/>
      <c r="K469" s="226"/>
      <c r="L469" s="230"/>
      <c r="M469" s="231"/>
      <c r="N469" s="232"/>
      <c r="O469" s="232"/>
      <c r="P469" s="232"/>
      <c r="Q469" s="232"/>
      <c r="R469" s="232"/>
      <c r="S469" s="232"/>
      <c r="T469" s="23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4" t="s">
        <v>156</v>
      </c>
      <c r="AU469" s="234" t="s">
        <v>83</v>
      </c>
      <c r="AV469" s="13" t="s">
        <v>81</v>
      </c>
      <c r="AW469" s="13" t="s">
        <v>35</v>
      </c>
      <c r="AX469" s="13" t="s">
        <v>73</v>
      </c>
      <c r="AY469" s="234" t="s">
        <v>143</v>
      </c>
    </row>
    <row r="470" s="13" customFormat="1">
      <c r="A470" s="13"/>
      <c r="B470" s="225"/>
      <c r="C470" s="226"/>
      <c r="D470" s="218" t="s">
        <v>156</v>
      </c>
      <c r="E470" s="227" t="s">
        <v>19</v>
      </c>
      <c r="F470" s="228" t="s">
        <v>1668</v>
      </c>
      <c r="G470" s="226"/>
      <c r="H470" s="227" t="s">
        <v>19</v>
      </c>
      <c r="I470" s="229"/>
      <c r="J470" s="226"/>
      <c r="K470" s="226"/>
      <c r="L470" s="230"/>
      <c r="M470" s="231"/>
      <c r="N470" s="232"/>
      <c r="O470" s="232"/>
      <c r="P470" s="232"/>
      <c r="Q470" s="232"/>
      <c r="R470" s="232"/>
      <c r="S470" s="232"/>
      <c r="T470" s="23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4" t="s">
        <v>156</v>
      </c>
      <c r="AU470" s="234" t="s">
        <v>83</v>
      </c>
      <c r="AV470" s="13" t="s">
        <v>81</v>
      </c>
      <c r="AW470" s="13" t="s">
        <v>35</v>
      </c>
      <c r="AX470" s="13" t="s">
        <v>73</v>
      </c>
      <c r="AY470" s="234" t="s">
        <v>143</v>
      </c>
    </row>
    <row r="471" s="14" customFormat="1">
      <c r="A471" s="14"/>
      <c r="B471" s="235"/>
      <c r="C471" s="236"/>
      <c r="D471" s="218" t="s">
        <v>156</v>
      </c>
      <c r="E471" s="237" t="s">
        <v>19</v>
      </c>
      <c r="F471" s="238" t="s">
        <v>1757</v>
      </c>
      <c r="G471" s="236"/>
      <c r="H471" s="239">
        <v>18</v>
      </c>
      <c r="I471" s="240"/>
      <c r="J471" s="236"/>
      <c r="K471" s="236"/>
      <c r="L471" s="241"/>
      <c r="M471" s="242"/>
      <c r="N471" s="243"/>
      <c r="O471" s="243"/>
      <c r="P471" s="243"/>
      <c r="Q471" s="243"/>
      <c r="R471" s="243"/>
      <c r="S471" s="243"/>
      <c r="T471" s="24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5" t="s">
        <v>156</v>
      </c>
      <c r="AU471" s="245" t="s">
        <v>83</v>
      </c>
      <c r="AV471" s="14" t="s">
        <v>83</v>
      </c>
      <c r="AW471" s="14" t="s">
        <v>35</v>
      </c>
      <c r="AX471" s="14" t="s">
        <v>81</v>
      </c>
      <c r="AY471" s="245" t="s">
        <v>143</v>
      </c>
    </row>
    <row r="472" s="2" customFormat="1" ht="16.5" customHeight="1">
      <c r="A472" s="39"/>
      <c r="B472" s="40"/>
      <c r="C472" s="205" t="s">
        <v>578</v>
      </c>
      <c r="D472" s="205" t="s">
        <v>145</v>
      </c>
      <c r="E472" s="206" t="s">
        <v>1758</v>
      </c>
      <c r="F472" s="207" t="s">
        <v>1759</v>
      </c>
      <c r="G472" s="208" t="s">
        <v>148</v>
      </c>
      <c r="H472" s="209">
        <v>17.5</v>
      </c>
      <c r="I472" s="210"/>
      <c r="J472" s="211">
        <f>ROUND(I472*H472,2)</f>
        <v>0</v>
      </c>
      <c r="K472" s="207" t="s">
        <v>149</v>
      </c>
      <c r="L472" s="45"/>
      <c r="M472" s="212" t="s">
        <v>19</v>
      </c>
      <c r="N472" s="213" t="s">
        <v>44</v>
      </c>
      <c r="O472" s="85"/>
      <c r="P472" s="214">
        <f>O472*H472</f>
        <v>0</v>
      </c>
      <c r="Q472" s="214">
        <v>0.82326999999999995</v>
      </c>
      <c r="R472" s="214">
        <f>Q472*H472</f>
        <v>14.407224999999999</v>
      </c>
      <c r="S472" s="214">
        <v>0</v>
      </c>
      <c r="T472" s="215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16" t="s">
        <v>150</v>
      </c>
      <c r="AT472" s="216" t="s">
        <v>145</v>
      </c>
      <c r="AU472" s="216" t="s">
        <v>83</v>
      </c>
      <c r="AY472" s="18" t="s">
        <v>143</v>
      </c>
      <c r="BE472" s="217">
        <f>IF(N472="základní",J472,0)</f>
        <v>0</v>
      </c>
      <c r="BF472" s="217">
        <f>IF(N472="snížená",J472,0)</f>
        <v>0</v>
      </c>
      <c r="BG472" s="217">
        <f>IF(N472="zákl. přenesená",J472,0)</f>
        <v>0</v>
      </c>
      <c r="BH472" s="217">
        <f>IF(N472="sníž. přenesená",J472,0)</f>
        <v>0</v>
      </c>
      <c r="BI472" s="217">
        <f>IF(N472="nulová",J472,0)</f>
        <v>0</v>
      </c>
      <c r="BJ472" s="18" t="s">
        <v>81</v>
      </c>
      <c r="BK472" s="217">
        <f>ROUND(I472*H472,2)</f>
        <v>0</v>
      </c>
      <c r="BL472" s="18" t="s">
        <v>150</v>
      </c>
      <c r="BM472" s="216" t="s">
        <v>1760</v>
      </c>
    </row>
    <row r="473" s="2" customFormat="1">
      <c r="A473" s="39"/>
      <c r="B473" s="40"/>
      <c r="C473" s="41"/>
      <c r="D473" s="218" t="s">
        <v>152</v>
      </c>
      <c r="E473" s="41"/>
      <c r="F473" s="219" t="s">
        <v>1761</v>
      </c>
      <c r="G473" s="41"/>
      <c r="H473" s="41"/>
      <c r="I473" s="220"/>
      <c r="J473" s="41"/>
      <c r="K473" s="41"/>
      <c r="L473" s="45"/>
      <c r="M473" s="221"/>
      <c r="N473" s="222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152</v>
      </c>
      <c r="AU473" s="18" t="s">
        <v>83</v>
      </c>
    </row>
    <row r="474" s="2" customFormat="1">
      <c r="A474" s="39"/>
      <c r="B474" s="40"/>
      <c r="C474" s="41"/>
      <c r="D474" s="223" t="s">
        <v>154</v>
      </c>
      <c r="E474" s="41"/>
      <c r="F474" s="224" t="s">
        <v>1762</v>
      </c>
      <c r="G474" s="41"/>
      <c r="H474" s="41"/>
      <c r="I474" s="220"/>
      <c r="J474" s="41"/>
      <c r="K474" s="41"/>
      <c r="L474" s="45"/>
      <c r="M474" s="221"/>
      <c r="N474" s="222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154</v>
      </c>
      <c r="AU474" s="18" t="s">
        <v>83</v>
      </c>
    </row>
    <row r="475" s="13" customFormat="1">
      <c r="A475" s="13"/>
      <c r="B475" s="225"/>
      <c r="C475" s="226"/>
      <c r="D475" s="218" t="s">
        <v>156</v>
      </c>
      <c r="E475" s="227" t="s">
        <v>19</v>
      </c>
      <c r="F475" s="228" t="s">
        <v>1750</v>
      </c>
      <c r="G475" s="226"/>
      <c r="H475" s="227" t="s">
        <v>19</v>
      </c>
      <c r="I475" s="229"/>
      <c r="J475" s="226"/>
      <c r="K475" s="226"/>
      <c r="L475" s="230"/>
      <c r="M475" s="231"/>
      <c r="N475" s="232"/>
      <c r="O475" s="232"/>
      <c r="P475" s="232"/>
      <c r="Q475" s="232"/>
      <c r="R475" s="232"/>
      <c r="S475" s="232"/>
      <c r="T475" s="23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4" t="s">
        <v>156</v>
      </c>
      <c r="AU475" s="234" t="s">
        <v>83</v>
      </c>
      <c r="AV475" s="13" t="s">
        <v>81</v>
      </c>
      <c r="AW475" s="13" t="s">
        <v>35</v>
      </c>
      <c r="AX475" s="13" t="s">
        <v>73</v>
      </c>
      <c r="AY475" s="234" t="s">
        <v>143</v>
      </c>
    </row>
    <row r="476" s="13" customFormat="1">
      <c r="A476" s="13"/>
      <c r="B476" s="225"/>
      <c r="C476" s="226"/>
      <c r="D476" s="218" t="s">
        <v>156</v>
      </c>
      <c r="E476" s="227" t="s">
        <v>19</v>
      </c>
      <c r="F476" s="228" t="s">
        <v>1659</v>
      </c>
      <c r="G476" s="226"/>
      <c r="H476" s="227" t="s">
        <v>19</v>
      </c>
      <c r="I476" s="229"/>
      <c r="J476" s="226"/>
      <c r="K476" s="226"/>
      <c r="L476" s="230"/>
      <c r="M476" s="231"/>
      <c r="N476" s="232"/>
      <c r="O476" s="232"/>
      <c r="P476" s="232"/>
      <c r="Q476" s="232"/>
      <c r="R476" s="232"/>
      <c r="S476" s="232"/>
      <c r="T476" s="23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4" t="s">
        <v>156</v>
      </c>
      <c r="AU476" s="234" t="s">
        <v>83</v>
      </c>
      <c r="AV476" s="13" t="s">
        <v>81</v>
      </c>
      <c r="AW476" s="13" t="s">
        <v>35</v>
      </c>
      <c r="AX476" s="13" t="s">
        <v>73</v>
      </c>
      <c r="AY476" s="234" t="s">
        <v>143</v>
      </c>
    </row>
    <row r="477" s="14" customFormat="1">
      <c r="A477" s="14"/>
      <c r="B477" s="235"/>
      <c r="C477" s="236"/>
      <c r="D477" s="218" t="s">
        <v>156</v>
      </c>
      <c r="E477" s="237" t="s">
        <v>19</v>
      </c>
      <c r="F477" s="238" t="s">
        <v>889</v>
      </c>
      <c r="G477" s="236"/>
      <c r="H477" s="239">
        <v>17.5</v>
      </c>
      <c r="I477" s="240"/>
      <c r="J477" s="236"/>
      <c r="K477" s="236"/>
      <c r="L477" s="241"/>
      <c r="M477" s="242"/>
      <c r="N477" s="243"/>
      <c r="O477" s="243"/>
      <c r="P477" s="243"/>
      <c r="Q477" s="243"/>
      <c r="R477" s="243"/>
      <c r="S477" s="243"/>
      <c r="T477" s="24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5" t="s">
        <v>156</v>
      </c>
      <c r="AU477" s="245" t="s">
        <v>83</v>
      </c>
      <c r="AV477" s="14" t="s">
        <v>83</v>
      </c>
      <c r="AW477" s="14" t="s">
        <v>35</v>
      </c>
      <c r="AX477" s="14" t="s">
        <v>73</v>
      </c>
      <c r="AY477" s="245" t="s">
        <v>143</v>
      </c>
    </row>
    <row r="478" s="15" customFormat="1">
      <c r="A478" s="15"/>
      <c r="B478" s="246"/>
      <c r="C478" s="247"/>
      <c r="D478" s="218" t="s">
        <v>156</v>
      </c>
      <c r="E478" s="248" t="s">
        <v>19</v>
      </c>
      <c r="F478" s="249" t="s">
        <v>174</v>
      </c>
      <c r="G478" s="247"/>
      <c r="H478" s="250">
        <v>17.5</v>
      </c>
      <c r="I478" s="251"/>
      <c r="J478" s="247"/>
      <c r="K478" s="247"/>
      <c r="L478" s="252"/>
      <c r="M478" s="253"/>
      <c r="N478" s="254"/>
      <c r="O478" s="254"/>
      <c r="P478" s="254"/>
      <c r="Q478" s="254"/>
      <c r="R478" s="254"/>
      <c r="S478" s="254"/>
      <c r="T478" s="255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56" t="s">
        <v>156</v>
      </c>
      <c r="AU478" s="256" t="s">
        <v>83</v>
      </c>
      <c r="AV478" s="15" t="s">
        <v>150</v>
      </c>
      <c r="AW478" s="15" t="s">
        <v>35</v>
      </c>
      <c r="AX478" s="15" t="s">
        <v>81</v>
      </c>
      <c r="AY478" s="256" t="s">
        <v>143</v>
      </c>
    </row>
    <row r="479" s="12" customFormat="1" ht="22.8" customHeight="1">
      <c r="A479" s="12"/>
      <c r="B479" s="189"/>
      <c r="C479" s="190"/>
      <c r="D479" s="191" t="s">
        <v>72</v>
      </c>
      <c r="E479" s="203" t="s">
        <v>191</v>
      </c>
      <c r="F479" s="203" t="s">
        <v>785</v>
      </c>
      <c r="G479" s="190"/>
      <c r="H479" s="190"/>
      <c r="I479" s="193"/>
      <c r="J479" s="204">
        <f>BK479</f>
        <v>0</v>
      </c>
      <c r="K479" s="190"/>
      <c r="L479" s="195"/>
      <c r="M479" s="196"/>
      <c r="N479" s="197"/>
      <c r="O479" s="197"/>
      <c r="P479" s="198">
        <f>SUM(P480:P537)</f>
        <v>0</v>
      </c>
      <c r="Q479" s="197"/>
      <c r="R479" s="198">
        <f>SUM(R480:R537)</f>
        <v>1016.89598</v>
      </c>
      <c r="S479" s="197"/>
      <c r="T479" s="199">
        <f>SUM(T480:T537)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00" t="s">
        <v>81</v>
      </c>
      <c r="AT479" s="201" t="s">
        <v>72</v>
      </c>
      <c r="AU479" s="201" t="s">
        <v>81</v>
      </c>
      <c r="AY479" s="200" t="s">
        <v>143</v>
      </c>
      <c r="BK479" s="202">
        <f>SUM(BK480:BK537)</f>
        <v>0</v>
      </c>
    </row>
    <row r="480" s="2" customFormat="1" ht="24.15" customHeight="1">
      <c r="A480" s="39"/>
      <c r="B480" s="40"/>
      <c r="C480" s="205" t="s">
        <v>585</v>
      </c>
      <c r="D480" s="205" t="s">
        <v>145</v>
      </c>
      <c r="E480" s="206" t="s">
        <v>1763</v>
      </c>
      <c r="F480" s="207" t="s">
        <v>1764</v>
      </c>
      <c r="G480" s="208" t="s">
        <v>148</v>
      </c>
      <c r="H480" s="209">
        <v>946</v>
      </c>
      <c r="I480" s="210"/>
      <c r="J480" s="211">
        <f>ROUND(I480*H480,2)</f>
        <v>0</v>
      </c>
      <c r="K480" s="207" t="s">
        <v>149</v>
      </c>
      <c r="L480" s="45"/>
      <c r="M480" s="212" t="s">
        <v>19</v>
      </c>
      <c r="N480" s="213" t="s">
        <v>44</v>
      </c>
      <c r="O480" s="85"/>
      <c r="P480" s="214">
        <f>O480*H480</f>
        <v>0</v>
      </c>
      <c r="Q480" s="214">
        <v>0</v>
      </c>
      <c r="R480" s="214">
        <f>Q480*H480</f>
        <v>0</v>
      </c>
      <c r="S480" s="214">
        <v>0</v>
      </c>
      <c r="T480" s="215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16" t="s">
        <v>150</v>
      </c>
      <c r="AT480" s="216" t="s">
        <v>145</v>
      </c>
      <c r="AU480" s="216" t="s">
        <v>83</v>
      </c>
      <c r="AY480" s="18" t="s">
        <v>143</v>
      </c>
      <c r="BE480" s="217">
        <f>IF(N480="základní",J480,0)</f>
        <v>0</v>
      </c>
      <c r="BF480" s="217">
        <f>IF(N480="snížená",J480,0)</f>
        <v>0</v>
      </c>
      <c r="BG480" s="217">
        <f>IF(N480="zákl. přenesená",J480,0)</f>
        <v>0</v>
      </c>
      <c r="BH480" s="217">
        <f>IF(N480="sníž. přenesená",J480,0)</f>
        <v>0</v>
      </c>
      <c r="BI480" s="217">
        <f>IF(N480="nulová",J480,0)</f>
        <v>0</v>
      </c>
      <c r="BJ480" s="18" t="s">
        <v>81</v>
      </c>
      <c r="BK480" s="217">
        <f>ROUND(I480*H480,2)</f>
        <v>0</v>
      </c>
      <c r="BL480" s="18" t="s">
        <v>150</v>
      </c>
      <c r="BM480" s="216" t="s">
        <v>1765</v>
      </c>
    </row>
    <row r="481" s="2" customFormat="1">
      <c r="A481" s="39"/>
      <c r="B481" s="40"/>
      <c r="C481" s="41"/>
      <c r="D481" s="218" t="s">
        <v>152</v>
      </c>
      <c r="E481" s="41"/>
      <c r="F481" s="219" t="s">
        <v>1766</v>
      </c>
      <c r="G481" s="41"/>
      <c r="H481" s="41"/>
      <c r="I481" s="220"/>
      <c r="J481" s="41"/>
      <c r="K481" s="41"/>
      <c r="L481" s="45"/>
      <c r="M481" s="221"/>
      <c r="N481" s="222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152</v>
      </c>
      <c r="AU481" s="18" t="s">
        <v>83</v>
      </c>
    </row>
    <row r="482" s="2" customFormat="1">
      <c r="A482" s="39"/>
      <c r="B482" s="40"/>
      <c r="C482" s="41"/>
      <c r="D482" s="223" t="s">
        <v>154</v>
      </c>
      <c r="E482" s="41"/>
      <c r="F482" s="224" t="s">
        <v>1767</v>
      </c>
      <c r="G482" s="41"/>
      <c r="H482" s="41"/>
      <c r="I482" s="220"/>
      <c r="J482" s="41"/>
      <c r="K482" s="41"/>
      <c r="L482" s="45"/>
      <c r="M482" s="221"/>
      <c r="N482" s="222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154</v>
      </c>
      <c r="AU482" s="18" t="s">
        <v>83</v>
      </c>
    </row>
    <row r="483" s="13" customFormat="1">
      <c r="A483" s="13"/>
      <c r="B483" s="225"/>
      <c r="C483" s="226"/>
      <c r="D483" s="218" t="s">
        <v>156</v>
      </c>
      <c r="E483" s="227" t="s">
        <v>19</v>
      </c>
      <c r="F483" s="228" t="s">
        <v>1616</v>
      </c>
      <c r="G483" s="226"/>
      <c r="H483" s="227" t="s">
        <v>19</v>
      </c>
      <c r="I483" s="229"/>
      <c r="J483" s="226"/>
      <c r="K483" s="226"/>
      <c r="L483" s="230"/>
      <c r="M483" s="231"/>
      <c r="N483" s="232"/>
      <c r="O483" s="232"/>
      <c r="P483" s="232"/>
      <c r="Q483" s="232"/>
      <c r="R483" s="232"/>
      <c r="S483" s="232"/>
      <c r="T483" s="23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4" t="s">
        <v>156</v>
      </c>
      <c r="AU483" s="234" t="s">
        <v>83</v>
      </c>
      <c r="AV483" s="13" t="s">
        <v>81</v>
      </c>
      <c r="AW483" s="13" t="s">
        <v>35</v>
      </c>
      <c r="AX483" s="13" t="s">
        <v>73</v>
      </c>
      <c r="AY483" s="234" t="s">
        <v>143</v>
      </c>
    </row>
    <row r="484" s="13" customFormat="1">
      <c r="A484" s="13"/>
      <c r="B484" s="225"/>
      <c r="C484" s="226"/>
      <c r="D484" s="218" t="s">
        <v>156</v>
      </c>
      <c r="E484" s="227" t="s">
        <v>19</v>
      </c>
      <c r="F484" s="228" t="s">
        <v>1768</v>
      </c>
      <c r="G484" s="226"/>
      <c r="H484" s="227" t="s">
        <v>19</v>
      </c>
      <c r="I484" s="229"/>
      <c r="J484" s="226"/>
      <c r="K484" s="226"/>
      <c r="L484" s="230"/>
      <c r="M484" s="231"/>
      <c r="N484" s="232"/>
      <c r="O484" s="232"/>
      <c r="P484" s="232"/>
      <c r="Q484" s="232"/>
      <c r="R484" s="232"/>
      <c r="S484" s="232"/>
      <c r="T484" s="23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4" t="s">
        <v>156</v>
      </c>
      <c r="AU484" s="234" t="s">
        <v>83</v>
      </c>
      <c r="AV484" s="13" t="s">
        <v>81</v>
      </c>
      <c r="AW484" s="13" t="s">
        <v>35</v>
      </c>
      <c r="AX484" s="13" t="s">
        <v>73</v>
      </c>
      <c r="AY484" s="234" t="s">
        <v>143</v>
      </c>
    </row>
    <row r="485" s="14" customFormat="1">
      <c r="A485" s="14"/>
      <c r="B485" s="235"/>
      <c r="C485" s="236"/>
      <c r="D485" s="218" t="s">
        <v>156</v>
      </c>
      <c r="E485" s="237" t="s">
        <v>19</v>
      </c>
      <c r="F485" s="238" t="s">
        <v>1769</v>
      </c>
      <c r="G485" s="236"/>
      <c r="H485" s="239">
        <v>790</v>
      </c>
      <c r="I485" s="240"/>
      <c r="J485" s="236"/>
      <c r="K485" s="236"/>
      <c r="L485" s="241"/>
      <c r="M485" s="242"/>
      <c r="N485" s="243"/>
      <c r="O485" s="243"/>
      <c r="P485" s="243"/>
      <c r="Q485" s="243"/>
      <c r="R485" s="243"/>
      <c r="S485" s="243"/>
      <c r="T485" s="24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5" t="s">
        <v>156</v>
      </c>
      <c r="AU485" s="245" t="s">
        <v>83</v>
      </c>
      <c r="AV485" s="14" t="s">
        <v>83</v>
      </c>
      <c r="AW485" s="14" t="s">
        <v>35</v>
      </c>
      <c r="AX485" s="14" t="s">
        <v>73</v>
      </c>
      <c r="AY485" s="245" t="s">
        <v>143</v>
      </c>
    </row>
    <row r="486" s="13" customFormat="1">
      <c r="A486" s="13"/>
      <c r="B486" s="225"/>
      <c r="C486" s="226"/>
      <c r="D486" s="218" t="s">
        <v>156</v>
      </c>
      <c r="E486" s="227" t="s">
        <v>19</v>
      </c>
      <c r="F486" s="228" t="s">
        <v>529</v>
      </c>
      <c r="G486" s="226"/>
      <c r="H486" s="227" t="s">
        <v>19</v>
      </c>
      <c r="I486" s="229"/>
      <c r="J486" s="226"/>
      <c r="K486" s="226"/>
      <c r="L486" s="230"/>
      <c r="M486" s="231"/>
      <c r="N486" s="232"/>
      <c r="O486" s="232"/>
      <c r="P486" s="232"/>
      <c r="Q486" s="232"/>
      <c r="R486" s="232"/>
      <c r="S486" s="232"/>
      <c r="T486" s="23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4" t="s">
        <v>156</v>
      </c>
      <c r="AU486" s="234" t="s">
        <v>83</v>
      </c>
      <c r="AV486" s="13" t="s">
        <v>81</v>
      </c>
      <c r="AW486" s="13" t="s">
        <v>35</v>
      </c>
      <c r="AX486" s="13" t="s">
        <v>73</v>
      </c>
      <c r="AY486" s="234" t="s">
        <v>143</v>
      </c>
    </row>
    <row r="487" s="13" customFormat="1">
      <c r="A487" s="13"/>
      <c r="B487" s="225"/>
      <c r="C487" s="226"/>
      <c r="D487" s="218" t="s">
        <v>156</v>
      </c>
      <c r="E487" s="227" t="s">
        <v>19</v>
      </c>
      <c r="F487" s="228" t="s">
        <v>1716</v>
      </c>
      <c r="G487" s="226"/>
      <c r="H487" s="227" t="s">
        <v>19</v>
      </c>
      <c r="I487" s="229"/>
      <c r="J487" s="226"/>
      <c r="K487" s="226"/>
      <c r="L487" s="230"/>
      <c r="M487" s="231"/>
      <c r="N487" s="232"/>
      <c r="O487" s="232"/>
      <c r="P487" s="232"/>
      <c r="Q487" s="232"/>
      <c r="R487" s="232"/>
      <c r="S487" s="232"/>
      <c r="T487" s="23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4" t="s">
        <v>156</v>
      </c>
      <c r="AU487" s="234" t="s">
        <v>83</v>
      </c>
      <c r="AV487" s="13" t="s">
        <v>81</v>
      </c>
      <c r="AW487" s="13" t="s">
        <v>35</v>
      </c>
      <c r="AX487" s="13" t="s">
        <v>73</v>
      </c>
      <c r="AY487" s="234" t="s">
        <v>143</v>
      </c>
    </row>
    <row r="488" s="14" customFormat="1">
      <c r="A488" s="14"/>
      <c r="B488" s="235"/>
      <c r="C488" s="236"/>
      <c r="D488" s="218" t="s">
        <v>156</v>
      </c>
      <c r="E488" s="237" t="s">
        <v>19</v>
      </c>
      <c r="F488" s="238" t="s">
        <v>1717</v>
      </c>
      <c r="G488" s="236"/>
      <c r="H488" s="239">
        <v>146</v>
      </c>
      <c r="I488" s="240"/>
      <c r="J488" s="236"/>
      <c r="K488" s="236"/>
      <c r="L488" s="241"/>
      <c r="M488" s="242"/>
      <c r="N488" s="243"/>
      <c r="O488" s="243"/>
      <c r="P488" s="243"/>
      <c r="Q488" s="243"/>
      <c r="R488" s="243"/>
      <c r="S488" s="243"/>
      <c r="T488" s="24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5" t="s">
        <v>156</v>
      </c>
      <c r="AU488" s="245" t="s">
        <v>83</v>
      </c>
      <c r="AV488" s="14" t="s">
        <v>83</v>
      </c>
      <c r="AW488" s="14" t="s">
        <v>35</v>
      </c>
      <c r="AX488" s="14" t="s">
        <v>73</v>
      </c>
      <c r="AY488" s="245" t="s">
        <v>143</v>
      </c>
    </row>
    <row r="489" s="13" customFormat="1">
      <c r="A489" s="13"/>
      <c r="B489" s="225"/>
      <c r="C489" s="226"/>
      <c r="D489" s="218" t="s">
        <v>156</v>
      </c>
      <c r="E489" s="227" t="s">
        <v>19</v>
      </c>
      <c r="F489" s="228" t="s">
        <v>1718</v>
      </c>
      <c r="G489" s="226"/>
      <c r="H489" s="227" t="s">
        <v>19</v>
      </c>
      <c r="I489" s="229"/>
      <c r="J489" s="226"/>
      <c r="K489" s="226"/>
      <c r="L489" s="230"/>
      <c r="M489" s="231"/>
      <c r="N489" s="232"/>
      <c r="O489" s="232"/>
      <c r="P489" s="232"/>
      <c r="Q489" s="232"/>
      <c r="R489" s="232"/>
      <c r="S489" s="232"/>
      <c r="T489" s="23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4" t="s">
        <v>156</v>
      </c>
      <c r="AU489" s="234" t="s">
        <v>83</v>
      </c>
      <c r="AV489" s="13" t="s">
        <v>81</v>
      </c>
      <c r="AW489" s="13" t="s">
        <v>35</v>
      </c>
      <c r="AX489" s="13" t="s">
        <v>73</v>
      </c>
      <c r="AY489" s="234" t="s">
        <v>143</v>
      </c>
    </row>
    <row r="490" s="14" customFormat="1">
      <c r="A490" s="14"/>
      <c r="B490" s="235"/>
      <c r="C490" s="236"/>
      <c r="D490" s="218" t="s">
        <v>156</v>
      </c>
      <c r="E490" s="237" t="s">
        <v>19</v>
      </c>
      <c r="F490" s="238" t="s">
        <v>1719</v>
      </c>
      <c r="G490" s="236"/>
      <c r="H490" s="239">
        <v>10</v>
      </c>
      <c r="I490" s="240"/>
      <c r="J490" s="236"/>
      <c r="K490" s="236"/>
      <c r="L490" s="241"/>
      <c r="M490" s="242"/>
      <c r="N490" s="243"/>
      <c r="O490" s="243"/>
      <c r="P490" s="243"/>
      <c r="Q490" s="243"/>
      <c r="R490" s="243"/>
      <c r="S490" s="243"/>
      <c r="T490" s="24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5" t="s">
        <v>156</v>
      </c>
      <c r="AU490" s="245" t="s">
        <v>83</v>
      </c>
      <c r="AV490" s="14" t="s">
        <v>83</v>
      </c>
      <c r="AW490" s="14" t="s">
        <v>35</v>
      </c>
      <c r="AX490" s="14" t="s">
        <v>73</v>
      </c>
      <c r="AY490" s="245" t="s">
        <v>143</v>
      </c>
    </row>
    <row r="491" s="15" customFormat="1">
      <c r="A491" s="15"/>
      <c r="B491" s="246"/>
      <c r="C491" s="247"/>
      <c r="D491" s="218" t="s">
        <v>156</v>
      </c>
      <c r="E491" s="248" t="s">
        <v>19</v>
      </c>
      <c r="F491" s="249" t="s">
        <v>174</v>
      </c>
      <c r="G491" s="247"/>
      <c r="H491" s="250">
        <v>946</v>
      </c>
      <c r="I491" s="251"/>
      <c r="J491" s="247"/>
      <c r="K491" s="247"/>
      <c r="L491" s="252"/>
      <c r="M491" s="253"/>
      <c r="N491" s="254"/>
      <c r="O491" s="254"/>
      <c r="P491" s="254"/>
      <c r="Q491" s="254"/>
      <c r="R491" s="254"/>
      <c r="S491" s="254"/>
      <c r="T491" s="255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56" t="s">
        <v>156</v>
      </c>
      <c r="AU491" s="256" t="s">
        <v>83</v>
      </c>
      <c r="AV491" s="15" t="s">
        <v>150</v>
      </c>
      <c r="AW491" s="15" t="s">
        <v>35</v>
      </c>
      <c r="AX491" s="15" t="s">
        <v>81</v>
      </c>
      <c r="AY491" s="256" t="s">
        <v>143</v>
      </c>
    </row>
    <row r="492" s="2" customFormat="1" ht="16.5" customHeight="1">
      <c r="A492" s="39"/>
      <c r="B492" s="40"/>
      <c r="C492" s="257" t="s">
        <v>591</v>
      </c>
      <c r="D492" s="257" t="s">
        <v>468</v>
      </c>
      <c r="E492" s="258" t="s">
        <v>787</v>
      </c>
      <c r="F492" s="259" t="s">
        <v>788</v>
      </c>
      <c r="G492" s="260" t="s">
        <v>471</v>
      </c>
      <c r="H492" s="261">
        <v>10.032</v>
      </c>
      <c r="I492" s="262"/>
      <c r="J492" s="263">
        <f>ROUND(I492*H492,2)</f>
        <v>0</v>
      </c>
      <c r="K492" s="259" t="s">
        <v>149</v>
      </c>
      <c r="L492" s="264"/>
      <c r="M492" s="265" t="s">
        <v>19</v>
      </c>
      <c r="N492" s="266" t="s">
        <v>44</v>
      </c>
      <c r="O492" s="85"/>
      <c r="P492" s="214">
        <f>O492*H492</f>
        <v>0</v>
      </c>
      <c r="Q492" s="214">
        <v>1</v>
      </c>
      <c r="R492" s="214">
        <f>Q492*H492</f>
        <v>10.032</v>
      </c>
      <c r="S492" s="214">
        <v>0</v>
      </c>
      <c r="T492" s="215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16" t="s">
        <v>210</v>
      </c>
      <c r="AT492" s="216" t="s">
        <v>468</v>
      </c>
      <c r="AU492" s="216" t="s">
        <v>83</v>
      </c>
      <c r="AY492" s="18" t="s">
        <v>143</v>
      </c>
      <c r="BE492" s="217">
        <f>IF(N492="základní",J492,0)</f>
        <v>0</v>
      </c>
      <c r="BF492" s="217">
        <f>IF(N492="snížená",J492,0)</f>
        <v>0</v>
      </c>
      <c r="BG492" s="217">
        <f>IF(N492="zákl. přenesená",J492,0)</f>
        <v>0</v>
      </c>
      <c r="BH492" s="217">
        <f>IF(N492="sníž. přenesená",J492,0)</f>
        <v>0</v>
      </c>
      <c r="BI492" s="217">
        <f>IF(N492="nulová",J492,0)</f>
        <v>0</v>
      </c>
      <c r="BJ492" s="18" t="s">
        <v>81</v>
      </c>
      <c r="BK492" s="217">
        <f>ROUND(I492*H492,2)</f>
        <v>0</v>
      </c>
      <c r="BL492" s="18" t="s">
        <v>150</v>
      </c>
      <c r="BM492" s="216" t="s">
        <v>1770</v>
      </c>
    </row>
    <row r="493" s="2" customFormat="1">
      <c r="A493" s="39"/>
      <c r="B493" s="40"/>
      <c r="C493" s="41"/>
      <c r="D493" s="218" t="s">
        <v>152</v>
      </c>
      <c r="E493" s="41"/>
      <c r="F493" s="219" t="s">
        <v>788</v>
      </c>
      <c r="G493" s="41"/>
      <c r="H493" s="41"/>
      <c r="I493" s="220"/>
      <c r="J493" s="41"/>
      <c r="K493" s="41"/>
      <c r="L493" s="45"/>
      <c r="M493" s="221"/>
      <c r="N493" s="222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152</v>
      </c>
      <c r="AU493" s="18" t="s">
        <v>83</v>
      </c>
    </row>
    <row r="494" s="13" customFormat="1">
      <c r="A494" s="13"/>
      <c r="B494" s="225"/>
      <c r="C494" s="226"/>
      <c r="D494" s="218" t="s">
        <v>156</v>
      </c>
      <c r="E494" s="227" t="s">
        <v>19</v>
      </c>
      <c r="F494" s="228" t="s">
        <v>1616</v>
      </c>
      <c r="G494" s="226"/>
      <c r="H494" s="227" t="s">
        <v>19</v>
      </c>
      <c r="I494" s="229"/>
      <c r="J494" s="226"/>
      <c r="K494" s="226"/>
      <c r="L494" s="230"/>
      <c r="M494" s="231"/>
      <c r="N494" s="232"/>
      <c r="O494" s="232"/>
      <c r="P494" s="232"/>
      <c r="Q494" s="232"/>
      <c r="R494" s="232"/>
      <c r="S494" s="232"/>
      <c r="T494" s="23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4" t="s">
        <v>156</v>
      </c>
      <c r="AU494" s="234" t="s">
        <v>83</v>
      </c>
      <c r="AV494" s="13" t="s">
        <v>81</v>
      </c>
      <c r="AW494" s="13" t="s">
        <v>35</v>
      </c>
      <c r="AX494" s="13" t="s">
        <v>73</v>
      </c>
      <c r="AY494" s="234" t="s">
        <v>143</v>
      </c>
    </row>
    <row r="495" s="13" customFormat="1">
      <c r="A495" s="13"/>
      <c r="B495" s="225"/>
      <c r="C495" s="226"/>
      <c r="D495" s="218" t="s">
        <v>156</v>
      </c>
      <c r="E495" s="227" t="s">
        <v>19</v>
      </c>
      <c r="F495" s="228" t="s">
        <v>1771</v>
      </c>
      <c r="G495" s="226"/>
      <c r="H495" s="227" t="s">
        <v>19</v>
      </c>
      <c r="I495" s="229"/>
      <c r="J495" s="226"/>
      <c r="K495" s="226"/>
      <c r="L495" s="230"/>
      <c r="M495" s="231"/>
      <c r="N495" s="232"/>
      <c r="O495" s="232"/>
      <c r="P495" s="232"/>
      <c r="Q495" s="232"/>
      <c r="R495" s="232"/>
      <c r="S495" s="232"/>
      <c r="T495" s="23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4" t="s">
        <v>156</v>
      </c>
      <c r="AU495" s="234" t="s">
        <v>83</v>
      </c>
      <c r="AV495" s="13" t="s">
        <v>81</v>
      </c>
      <c r="AW495" s="13" t="s">
        <v>35</v>
      </c>
      <c r="AX495" s="13" t="s">
        <v>73</v>
      </c>
      <c r="AY495" s="234" t="s">
        <v>143</v>
      </c>
    </row>
    <row r="496" s="13" customFormat="1">
      <c r="A496" s="13"/>
      <c r="B496" s="225"/>
      <c r="C496" s="226"/>
      <c r="D496" s="218" t="s">
        <v>156</v>
      </c>
      <c r="E496" s="227" t="s">
        <v>19</v>
      </c>
      <c r="F496" s="228" t="s">
        <v>791</v>
      </c>
      <c r="G496" s="226"/>
      <c r="H496" s="227" t="s">
        <v>19</v>
      </c>
      <c r="I496" s="229"/>
      <c r="J496" s="226"/>
      <c r="K496" s="226"/>
      <c r="L496" s="230"/>
      <c r="M496" s="231"/>
      <c r="N496" s="232"/>
      <c r="O496" s="232"/>
      <c r="P496" s="232"/>
      <c r="Q496" s="232"/>
      <c r="R496" s="232"/>
      <c r="S496" s="232"/>
      <c r="T496" s="23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4" t="s">
        <v>156</v>
      </c>
      <c r="AU496" s="234" t="s">
        <v>83</v>
      </c>
      <c r="AV496" s="13" t="s">
        <v>81</v>
      </c>
      <c r="AW496" s="13" t="s">
        <v>35</v>
      </c>
      <c r="AX496" s="13" t="s">
        <v>73</v>
      </c>
      <c r="AY496" s="234" t="s">
        <v>143</v>
      </c>
    </row>
    <row r="497" s="13" customFormat="1">
      <c r="A497" s="13"/>
      <c r="B497" s="225"/>
      <c r="C497" s="226"/>
      <c r="D497" s="218" t="s">
        <v>156</v>
      </c>
      <c r="E497" s="227" t="s">
        <v>19</v>
      </c>
      <c r="F497" s="228" t="s">
        <v>1772</v>
      </c>
      <c r="G497" s="226"/>
      <c r="H497" s="227" t="s">
        <v>19</v>
      </c>
      <c r="I497" s="229"/>
      <c r="J497" s="226"/>
      <c r="K497" s="226"/>
      <c r="L497" s="230"/>
      <c r="M497" s="231"/>
      <c r="N497" s="232"/>
      <c r="O497" s="232"/>
      <c r="P497" s="232"/>
      <c r="Q497" s="232"/>
      <c r="R497" s="232"/>
      <c r="S497" s="232"/>
      <c r="T497" s="23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4" t="s">
        <v>156</v>
      </c>
      <c r="AU497" s="234" t="s">
        <v>83</v>
      </c>
      <c r="AV497" s="13" t="s">
        <v>81</v>
      </c>
      <c r="AW497" s="13" t="s">
        <v>35</v>
      </c>
      <c r="AX497" s="13" t="s">
        <v>73</v>
      </c>
      <c r="AY497" s="234" t="s">
        <v>143</v>
      </c>
    </row>
    <row r="498" s="13" customFormat="1">
      <c r="A498" s="13"/>
      <c r="B498" s="225"/>
      <c r="C498" s="226"/>
      <c r="D498" s="218" t="s">
        <v>156</v>
      </c>
      <c r="E498" s="227" t="s">
        <v>19</v>
      </c>
      <c r="F498" s="228" t="s">
        <v>1773</v>
      </c>
      <c r="G498" s="226"/>
      <c r="H498" s="227" t="s">
        <v>19</v>
      </c>
      <c r="I498" s="229"/>
      <c r="J498" s="226"/>
      <c r="K498" s="226"/>
      <c r="L498" s="230"/>
      <c r="M498" s="231"/>
      <c r="N498" s="232"/>
      <c r="O498" s="232"/>
      <c r="P498" s="232"/>
      <c r="Q498" s="232"/>
      <c r="R498" s="232"/>
      <c r="S498" s="232"/>
      <c r="T498" s="23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4" t="s">
        <v>156</v>
      </c>
      <c r="AU498" s="234" t="s">
        <v>83</v>
      </c>
      <c r="AV498" s="13" t="s">
        <v>81</v>
      </c>
      <c r="AW498" s="13" t="s">
        <v>35</v>
      </c>
      <c r="AX498" s="13" t="s">
        <v>73</v>
      </c>
      <c r="AY498" s="234" t="s">
        <v>143</v>
      </c>
    </row>
    <row r="499" s="14" customFormat="1">
      <c r="A499" s="14"/>
      <c r="B499" s="235"/>
      <c r="C499" s="236"/>
      <c r="D499" s="218" t="s">
        <v>156</v>
      </c>
      <c r="E499" s="237" t="s">
        <v>19</v>
      </c>
      <c r="F499" s="238" t="s">
        <v>1774</v>
      </c>
      <c r="G499" s="236"/>
      <c r="H499" s="239">
        <v>10.032</v>
      </c>
      <c r="I499" s="240"/>
      <c r="J499" s="236"/>
      <c r="K499" s="236"/>
      <c r="L499" s="241"/>
      <c r="M499" s="242"/>
      <c r="N499" s="243"/>
      <c r="O499" s="243"/>
      <c r="P499" s="243"/>
      <c r="Q499" s="243"/>
      <c r="R499" s="243"/>
      <c r="S499" s="243"/>
      <c r="T499" s="24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5" t="s">
        <v>156</v>
      </c>
      <c r="AU499" s="245" t="s">
        <v>83</v>
      </c>
      <c r="AV499" s="14" t="s">
        <v>83</v>
      </c>
      <c r="AW499" s="14" t="s">
        <v>35</v>
      </c>
      <c r="AX499" s="14" t="s">
        <v>81</v>
      </c>
      <c r="AY499" s="245" t="s">
        <v>143</v>
      </c>
    </row>
    <row r="500" s="2" customFormat="1" ht="16.5" customHeight="1">
      <c r="A500" s="39"/>
      <c r="B500" s="40"/>
      <c r="C500" s="205" t="s">
        <v>597</v>
      </c>
      <c r="D500" s="205" t="s">
        <v>145</v>
      </c>
      <c r="E500" s="206" t="s">
        <v>1775</v>
      </c>
      <c r="F500" s="207" t="s">
        <v>1776</v>
      </c>
      <c r="G500" s="208" t="s">
        <v>148</v>
      </c>
      <c r="H500" s="209">
        <v>17.5</v>
      </c>
      <c r="I500" s="210"/>
      <c r="J500" s="211">
        <f>ROUND(I500*H500,2)</f>
        <v>0</v>
      </c>
      <c r="K500" s="207" t="s">
        <v>149</v>
      </c>
      <c r="L500" s="45"/>
      <c r="M500" s="212" t="s">
        <v>19</v>
      </c>
      <c r="N500" s="213" t="s">
        <v>44</v>
      </c>
      <c r="O500" s="85"/>
      <c r="P500" s="214">
        <f>O500*H500</f>
        <v>0</v>
      </c>
      <c r="Q500" s="214">
        <v>0.34499999999999997</v>
      </c>
      <c r="R500" s="214">
        <f>Q500*H500</f>
        <v>6.0374999999999996</v>
      </c>
      <c r="S500" s="214">
        <v>0</v>
      </c>
      <c r="T500" s="215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16" t="s">
        <v>150</v>
      </c>
      <c r="AT500" s="216" t="s">
        <v>145</v>
      </c>
      <c r="AU500" s="216" t="s">
        <v>83</v>
      </c>
      <c r="AY500" s="18" t="s">
        <v>143</v>
      </c>
      <c r="BE500" s="217">
        <f>IF(N500="základní",J500,0)</f>
        <v>0</v>
      </c>
      <c r="BF500" s="217">
        <f>IF(N500="snížená",J500,0)</f>
        <v>0</v>
      </c>
      <c r="BG500" s="217">
        <f>IF(N500="zákl. přenesená",J500,0)</f>
        <v>0</v>
      </c>
      <c r="BH500" s="217">
        <f>IF(N500="sníž. přenesená",J500,0)</f>
        <v>0</v>
      </c>
      <c r="BI500" s="217">
        <f>IF(N500="nulová",J500,0)</f>
        <v>0</v>
      </c>
      <c r="BJ500" s="18" t="s">
        <v>81</v>
      </c>
      <c r="BK500" s="217">
        <f>ROUND(I500*H500,2)</f>
        <v>0</v>
      </c>
      <c r="BL500" s="18" t="s">
        <v>150</v>
      </c>
      <c r="BM500" s="216" t="s">
        <v>1777</v>
      </c>
    </row>
    <row r="501" s="2" customFormat="1">
      <c r="A501" s="39"/>
      <c r="B501" s="40"/>
      <c r="C501" s="41"/>
      <c r="D501" s="218" t="s">
        <v>152</v>
      </c>
      <c r="E501" s="41"/>
      <c r="F501" s="219" t="s">
        <v>1778</v>
      </c>
      <c r="G501" s="41"/>
      <c r="H501" s="41"/>
      <c r="I501" s="220"/>
      <c r="J501" s="41"/>
      <c r="K501" s="41"/>
      <c r="L501" s="45"/>
      <c r="M501" s="221"/>
      <c r="N501" s="222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152</v>
      </c>
      <c r="AU501" s="18" t="s">
        <v>83</v>
      </c>
    </row>
    <row r="502" s="2" customFormat="1">
      <c r="A502" s="39"/>
      <c r="B502" s="40"/>
      <c r="C502" s="41"/>
      <c r="D502" s="223" t="s">
        <v>154</v>
      </c>
      <c r="E502" s="41"/>
      <c r="F502" s="224" t="s">
        <v>1779</v>
      </c>
      <c r="G502" s="41"/>
      <c r="H502" s="41"/>
      <c r="I502" s="220"/>
      <c r="J502" s="41"/>
      <c r="K502" s="41"/>
      <c r="L502" s="45"/>
      <c r="M502" s="221"/>
      <c r="N502" s="222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154</v>
      </c>
      <c r="AU502" s="18" t="s">
        <v>83</v>
      </c>
    </row>
    <row r="503" s="13" customFormat="1">
      <c r="A503" s="13"/>
      <c r="B503" s="225"/>
      <c r="C503" s="226"/>
      <c r="D503" s="218" t="s">
        <v>156</v>
      </c>
      <c r="E503" s="227" t="s">
        <v>19</v>
      </c>
      <c r="F503" s="228" t="s">
        <v>1750</v>
      </c>
      <c r="G503" s="226"/>
      <c r="H503" s="227" t="s">
        <v>19</v>
      </c>
      <c r="I503" s="229"/>
      <c r="J503" s="226"/>
      <c r="K503" s="226"/>
      <c r="L503" s="230"/>
      <c r="M503" s="231"/>
      <c r="N503" s="232"/>
      <c r="O503" s="232"/>
      <c r="P503" s="232"/>
      <c r="Q503" s="232"/>
      <c r="R503" s="232"/>
      <c r="S503" s="232"/>
      <c r="T503" s="23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4" t="s">
        <v>156</v>
      </c>
      <c r="AU503" s="234" t="s">
        <v>83</v>
      </c>
      <c r="AV503" s="13" t="s">
        <v>81</v>
      </c>
      <c r="AW503" s="13" t="s">
        <v>35</v>
      </c>
      <c r="AX503" s="13" t="s">
        <v>73</v>
      </c>
      <c r="AY503" s="234" t="s">
        <v>143</v>
      </c>
    </row>
    <row r="504" s="13" customFormat="1">
      <c r="A504" s="13"/>
      <c r="B504" s="225"/>
      <c r="C504" s="226"/>
      <c r="D504" s="218" t="s">
        <v>156</v>
      </c>
      <c r="E504" s="227" t="s">
        <v>19</v>
      </c>
      <c r="F504" s="228" t="s">
        <v>1780</v>
      </c>
      <c r="G504" s="226"/>
      <c r="H504" s="227" t="s">
        <v>19</v>
      </c>
      <c r="I504" s="229"/>
      <c r="J504" s="226"/>
      <c r="K504" s="226"/>
      <c r="L504" s="230"/>
      <c r="M504" s="231"/>
      <c r="N504" s="232"/>
      <c r="O504" s="232"/>
      <c r="P504" s="232"/>
      <c r="Q504" s="232"/>
      <c r="R504" s="232"/>
      <c r="S504" s="232"/>
      <c r="T504" s="23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4" t="s">
        <v>156</v>
      </c>
      <c r="AU504" s="234" t="s">
        <v>83</v>
      </c>
      <c r="AV504" s="13" t="s">
        <v>81</v>
      </c>
      <c r="AW504" s="13" t="s">
        <v>35</v>
      </c>
      <c r="AX504" s="13" t="s">
        <v>73</v>
      </c>
      <c r="AY504" s="234" t="s">
        <v>143</v>
      </c>
    </row>
    <row r="505" s="14" customFormat="1">
      <c r="A505" s="14"/>
      <c r="B505" s="235"/>
      <c r="C505" s="236"/>
      <c r="D505" s="218" t="s">
        <v>156</v>
      </c>
      <c r="E505" s="237" t="s">
        <v>19</v>
      </c>
      <c r="F505" s="238" t="s">
        <v>889</v>
      </c>
      <c r="G505" s="236"/>
      <c r="H505" s="239">
        <v>17.5</v>
      </c>
      <c r="I505" s="240"/>
      <c r="J505" s="236"/>
      <c r="K505" s="236"/>
      <c r="L505" s="241"/>
      <c r="M505" s="242"/>
      <c r="N505" s="243"/>
      <c r="O505" s="243"/>
      <c r="P505" s="243"/>
      <c r="Q505" s="243"/>
      <c r="R505" s="243"/>
      <c r="S505" s="243"/>
      <c r="T505" s="24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5" t="s">
        <v>156</v>
      </c>
      <c r="AU505" s="245" t="s">
        <v>83</v>
      </c>
      <c r="AV505" s="14" t="s">
        <v>83</v>
      </c>
      <c r="AW505" s="14" t="s">
        <v>35</v>
      </c>
      <c r="AX505" s="14" t="s">
        <v>73</v>
      </c>
      <c r="AY505" s="245" t="s">
        <v>143</v>
      </c>
    </row>
    <row r="506" s="15" customFormat="1">
      <c r="A506" s="15"/>
      <c r="B506" s="246"/>
      <c r="C506" s="247"/>
      <c r="D506" s="218" t="s">
        <v>156</v>
      </c>
      <c r="E506" s="248" t="s">
        <v>19</v>
      </c>
      <c r="F506" s="249" t="s">
        <v>174</v>
      </c>
      <c r="G506" s="247"/>
      <c r="H506" s="250">
        <v>17.5</v>
      </c>
      <c r="I506" s="251"/>
      <c r="J506" s="247"/>
      <c r="K506" s="247"/>
      <c r="L506" s="252"/>
      <c r="M506" s="253"/>
      <c r="N506" s="254"/>
      <c r="O506" s="254"/>
      <c r="P506" s="254"/>
      <c r="Q506" s="254"/>
      <c r="R506" s="254"/>
      <c r="S506" s="254"/>
      <c r="T506" s="255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56" t="s">
        <v>156</v>
      </c>
      <c r="AU506" s="256" t="s">
        <v>83</v>
      </c>
      <c r="AV506" s="15" t="s">
        <v>150</v>
      </c>
      <c r="AW506" s="15" t="s">
        <v>35</v>
      </c>
      <c r="AX506" s="15" t="s">
        <v>81</v>
      </c>
      <c r="AY506" s="256" t="s">
        <v>143</v>
      </c>
    </row>
    <row r="507" s="2" customFormat="1" ht="16.5" customHeight="1">
      <c r="A507" s="39"/>
      <c r="B507" s="40"/>
      <c r="C507" s="205" t="s">
        <v>603</v>
      </c>
      <c r="D507" s="205" t="s">
        <v>145</v>
      </c>
      <c r="E507" s="206" t="s">
        <v>806</v>
      </c>
      <c r="F507" s="207" t="s">
        <v>807</v>
      </c>
      <c r="G507" s="208" t="s">
        <v>148</v>
      </c>
      <c r="H507" s="209">
        <v>1091</v>
      </c>
      <c r="I507" s="210"/>
      <c r="J507" s="211">
        <f>ROUND(I507*H507,2)</f>
        <v>0</v>
      </c>
      <c r="K507" s="207" t="s">
        <v>149</v>
      </c>
      <c r="L507" s="45"/>
      <c r="M507" s="212" t="s">
        <v>19</v>
      </c>
      <c r="N507" s="213" t="s">
        <v>44</v>
      </c>
      <c r="O507" s="85"/>
      <c r="P507" s="214">
        <f>O507*H507</f>
        <v>0</v>
      </c>
      <c r="Q507" s="214">
        <v>0.46000000000000002</v>
      </c>
      <c r="R507" s="214">
        <f>Q507*H507</f>
        <v>501.86000000000001</v>
      </c>
      <c r="S507" s="214">
        <v>0</v>
      </c>
      <c r="T507" s="215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16" t="s">
        <v>150</v>
      </c>
      <c r="AT507" s="216" t="s">
        <v>145</v>
      </c>
      <c r="AU507" s="216" t="s">
        <v>83</v>
      </c>
      <c r="AY507" s="18" t="s">
        <v>143</v>
      </c>
      <c r="BE507" s="217">
        <f>IF(N507="základní",J507,0)</f>
        <v>0</v>
      </c>
      <c r="BF507" s="217">
        <f>IF(N507="snížená",J507,0)</f>
        <v>0</v>
      </c>
      <c r="BG507" s="217">
        <f>IF(N507="zákl. přenesená",J507,0)</f>
        <v>0</v>
      </c>
      <c r="BH507" s="217">
        <f>IF(N507="sníž. přenesená",J507,0)</f>
        <v>0</v>
      </c>
      <c r="BI507" s="217">
        <f>IF(N507="nulová",J507,0)</f>
        <v>0</v>
      </c>
      <c r="BJ507" s="18" t="s">
        <v>81</v>
      </c>
      <c r="BK507" s="217">
        <f>ROUND(I507*H507,2)</f>
        <v>0</v>
      </c>
      <c r="BL507" s="18" t="s">
        <v>150</v>
      </c>
      <c r="BM507" s="216" t="s">
        <v>1781</v>
      </c>
    </row>
    <row r="508" s="2" customFormat="1">
      <c r="A508" s="39"/>
      <c r="B508" s="40"/>
      <c r="C508" s="41"/>
      <c r="D508" s="218" t="s">
        <v>152</v>
      </c>
      <c r="E508" s="41"/>
      <c r="F508" s="219" t="s">
        <v>809</v>
      </c>
      <c r="G508" s="41"/>
      <c r="H508" s="41"/>
      <c r="I508" s="220"/>
      <c r="J508" s="41"/>
      <c r="K508" s="41"/>
      <c r="L508" s="45"/>
      <c r="M508" s="221"/>
      <c r="N508" s="222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152</v>
      </c>
      <c r="AU508" s="18" t="s">
        <v>83</v>
      </c>
    </row>
    <row r="509" s="2" customFormat="1">
      <c r="A509" s="39"/>
      <c r="B509" s="40"/>
      <c r="C509" s="41"/>
      <c r="D509" s="223" t="s">
        <v>154</v>
      </c>
      <c r="E509" s="41"/>
      <c r="F509" s="224" t="s">
        <v>810</v>
      </c>
      <c r="G509" s="41"/>
      <c r="H509" s="41"/>
      <c r="I509" s="220"/>
      <c r="J509" s="41"/>
      <c r="K509" s="41"/>
      <c r="L509" s="45"/>
      <c r="M509" s="221"/>
      <c r="N509" s="222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154</v>
      </c>
      <c r="AU509" s="18" t="s">
        <v>83</v>
      </c>
    </row>
    <row r="510" s="13" customFormat="1">
      <c r="A510" s="13"/>
      <c r="B510" s="225"/>
      <c r="C510" s="226"/>
      <c r="D510" s="218" t="s">
        <v>156</v>
      </c>
      <c r="E510" s="227" t="s">
        <v>19</v>
      </c>
      <c r="F510" s="228" t="s">
        <v>1616</v>
      </c>
      <c r="G510" s="226"/>
      <c r="H510" s="227" t="s">
        <v>19</v>
      </c>
      <c r="I510" s="229"/>
      <c r="J510" s="226"/>
      <c r="K510" s="226"/>
      <c r="L510" s="230"/>
      <c r="M510" s="231"/>
      <c r="N510" s="232"/>
      <c r="O510" s="232"/>
      <c r="P510" s="232"/>
      <c r="Q510" s="232"/>
      <c r="R510" s="232"/>
      <c r="S510" s="232"/>
      <c r="T510" s="23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4" t="s">
        <v>156</v>
      </c>
      <c r="AU510" s="234" t="s">
        <v>83</v>
      </c>
      <c r="AV510" s="13" t="s">
        <v>81</v>
      </c>
      <c r="AW510" s="13" t="s">
        <v>35</v>
      </c>
      <c r="AX510" s="13" t="s">
        <v>73</v>
      </c>
      <c r="AY510" s="234" t="s">
        <v>143</v>
      </c>
    </row>
    <row r="511" s="13" customFormat="1">
      <c r="A511" s="13"/>
      <c r="B511" s="225"/>
      <c r="C511" s="226"/>
      <c r="D511" s="218" t="s">
        <v>156</v>
      </c>
      <c r="E511" s="227" t="s">
        <v>19</v>
      </c>
      <c r="F511" s="228" t="s">
        <v>1714</v>
      </c>
      <c r="G511" s="226"/>
      <c r="H511" s="227" t="s">
        <v>19</v>
      </c>
      <c r="I511" s="229"/>
      <c r="J511" s="226"/>
      <c r="K511" s="226"/>
      <c r="L511" s="230"/>
      <c r="M511" s="231"/>
      <c r="N511" s="232"/>
      <c r="O511" s="232"/>
      <c r="P511" s="232"/>
      <c r="Q511" s="232"/>
      <c r="R511" s="232"/>
      <c r="S511" s="232"/>
      <c r="T511" s="23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4" t="s">
        <v>156</v>
      </c>
      <c r="AU511" s="234" t="s">
        <v>83</v>
      </c>
      <c r="AV511" s="13" t="s">
        <v>81</v>
      </c>
      <c r="AW511" s="13" t="s">
        <v>35</v>
      </c>
      <c r="AX511" s="13" t="s">
        <v>73</v>
      </c>
      <c r="AY511" s="234" t="s">
        <v>143</v>
      </c>
    </row>
    <row r="512" s="14" customFormat="1">
      <c r="A512" s="14"/>
      <c r="B512" s="235"/>
      <c r="C512" s="236"/>
      <c r="D512" s="218" t="s">
        <v>156</v>
      </c>
      <c r="E512" s="237" t="s">
        <v>19</v>
      </c>
      <c r="F512" s="238" t="s">
        <v>1715</v>
      </c>
      <c r="G512" s="236"/>
      <c r="H512" s="239">
        <v>935</v>
      </c>
      <c r="I512" s="240"/>
      <c r="J512" s="236"/>
      <c r="K512" s="236"/>
      <c r="L512" s="241"/>
      <c r="M512" s="242"/>
      <c r="N512" s="243"/>
      <c r="O512" s="243"/>
      <c r="P512" s="243"/>
      <c r="Q512" s="243"/>
      <c r="R512" s="243"/>
      <c r="S512" s="243"/>
      <c r="T512" s="24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5" t="s">
        <v>156</v>
      </c>
      <c r="AU512" s="245" t="s">
        <v>83</v>
      </c>
      <c r="AV512" s="14" t="s">
        <v>83</v>
      </c>
      <c r="AW512" s="14" t="s">
        <v>35</v>
      </c>
      <c r="AX512" s="14" t="s">
        <v>73</v>
      </c>
      <c r="AY512" s="245" t="s">
        <v>143</v>
      </c>
    </row>
    <row r="513" s="13" customFormat="1">
      <c r="A513" s="13"/>
      <c r="B513" s="225"/>
      <c r="C513" s="226"/>
      <c r="D513" s="218" t="s">
        <v>156</v>
      </c>
      <c r="E513" s="227" t="s">
        <v>19</v>
      </c>
      <c r="F513" s="228" t="s">
        <v>529</v>
      </c>
      <c r="G513" s="226"/>
      <c r="H513" s="227" t="s">
        <v>19</v>
      </c>
      <c r="I513" s="229"/>
      <c r="J513" s="226"/>
      <c r="K513" s="226"/>
      <c r="L513" s="230"/>
      <c r="M513" s="231"/>
      <c r="N513" s="232"/>
      <c r="O513" s="232"/>
      <c r="P513" s="232"/>
      <c r="Q513" s="232"/>
      <c r="R513" s="232"/>
      <c r="S513" s="232"/>
      <c r="T513" s="23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4" t="s">
        <v>156</v>
      </c>
      <c r="AU513" s="234" t="s">
        <v>83</v>
      </c>
      <c r="AV513" s="13" t="s">
        <v>81</v>
      </c>
      <c r="AW513" s="13" t="s">
        <v>35</v>
      </c>
      <c r="AX513" s="13" t="s">
        <v>73</v>
      </c>
      <c r="AY513" s="234" t="s">
        <v>143</v>
      </c>
    </row>
    <row r="514" s="13" customFormat="1">
      <c r="A514" s="13"/>
      <c r="B514" s="225"/>
      <c r="C514" s="226"/>
      <c r="D514" s="218" t="s">
        <v>156</v>
      </c>
      <c r="E514" s="227" t="s">
        <v>19</v>
      </c>
      <c r="F514" s="228" t="s">
        <v>1716</v>
      </c>
      <c r="G514" s="226"/>
      <c r="H514" s="227" t="s">
        <v>19</v>
      </c>
      <c r="I514" s="229"/>
      <c r="J514" s="226"/>
      <c r="K514" s="226"/>
      <c r="L514" s="230"/>
      <c r="M514" s="231"/>
      <c r="N514" s="232"/>
      <c r="O514" s="232"/>
      <c r="P514" s="232"/>
      <c r="Q514" s="232"/>
      <c r="R514" s="232"/>
      <c r="S514" s="232"/>
      <c r="T514" s="23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4" t="s">
        <v>156</v>
      </c>
      <c r="AU514" s="234" t="s">
        <v>83</v>
      </c>
      <c r="AV514" s="13" t="s">
        <v>81</v>
      </c>
      <c r="AW514" s="13" t="s">
        <v>35</v>
      </c>
      <c r="AX514" s="13" t="s">
        <v>73</v>
      </c>
      <c r="AY514" s="234" t="s">
        <v>143</v>
      </c>
    </row>
    <row r="515" s="14" customFormat="1">
      <c r="A515" s="14"/>
      <c r="B515" s="235"/>
      <c r="C515" s="236"/>
      <c r="D515" s="218" t="s">
        <v>156</v>
      </c>
      <c r="E515" s="237" t="s">
        <v>19</v>
      </c>
      <c r="F515" s="238" t="s">
        <v>1717</v>
      </c>
      <c r="G515" s="236"/>
      <c r="H515" s="239">
        <v>146</v>
      </c>
      <c r="I515" s="240"/>
      <c r="J515" s="236"/>
      <c r="K515" s="236"/>
      <c r="L515" s="241"/>
      <c r="M515" s="242"/>
      <c r="N515" s="243"/>
      <c r="O515" s="243"/>
      <c r="P515" s="243"/>
      <c r="Q515" s="243"/>
      <c r="R515" s="243"/>
      <c r="S515" s="243"/>
      <c r="T515" s="24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5" t="s">
        <v>156</v>
      </c>
      <c r="AU515" s="245" t="s">
        <v>83</v>
      </c>
      <c r="AV515" s="14" t="s">
        <v>83</v>
      </c>
      <c r="AW515" s="14" t="s">
        <v>35</v>
      </c>
      <c r="AX515" s="14" t="s">
        <v>73</v>
      </c>
      <c r="AY515" s="245" t="s">
        <v>143</v>
      </c>
    </row>
    <row r="516" s="13" customFormat="1">
      <c r="A516" s="13"/>
      <c r="B516" s="225"/>
      <c r="C516" s="226"/>
      <c r="D516" s="218" t="s">
        <v>156</v>
      </c>
      <c r="E516" s="227" t="s">
        <v>19</v>
      </c>
      <c r="F516" s="228" t="s">
        <v>1718</v>
      </c>
      <c r="G516" s="226"/>
      <c r="H516" s="227" t="s">
        <v>19</v>
      </c>
      <c r="I516" s="229"/>
      <c r="J516" s="226"/>
      <c r="K516" s="226"/>
      <c r="L516" s="230"/>
      <c r="M516" s="231"/>
      <c r="N516" s="232"/>
      <c r="O516" s="232"/>
      <c r="P516" s="232"/>
      <c r="Q516" s="232"/>
      <c r="R516" s="232"/>
      <c r="S516" s="232"/>
      <c r="T516" s="23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4" t="s">
        <v>156</v>
      </c>
      <c r="AU516" s="234" t="s">
        <v>83</v>
      </c>
      <c r="AV516" s="13" t="s">
        <v>81</v>
      </c>
      <c r="AW516" s="13" t="s">
        <v>35</v>
      </c>
      <c r="AX516" s="13" t="s">
        <v>73</v>
      </c>
      <c r="AY516" s="234" t="s">
        <v>143</v>
      </c>
    </row>
    <row r="517" s="14" customFormat="1">
      <c r="A517" s="14"/>
      <c r="B517" s="235"/>
      <c r="C517" s="236"/>
      <c r="D517" s="218" t="s">
        <v>156</v>
      </c>
      <c r="E517" s="237" t="s">
        <v>19</v>
      </c>
      <c r="F517" s="238" t="s">
        <v>1719</v>
      </c>
      <c r="G517" s="236"/>
      <c r="H517" s="239">
        <v>10</v>
      </c>
      <c r="I517" s="240"/>
      <c r="J517" s="236"/>
      <c r="K517" s="236"/>
      <c r="L517" s="241"/>
      <c r="M517" s="242"/>
      <c r="N517" s="243"/>
      <c r="O517" s="243"/>
      <c r="P517" s="243"/>
      <c r="Q517" s="243"/>
      <c r="R517" s="243"/>
      <c r="S517" s="243"/>
      <c r="T517" s="24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5" t="s">
        <v>156</v>
      </c>
      <c r="AU517" s="245" t="s">
        <v>83</v>
      </c>
      <c r="AV517" s="14" t="s">
        <v>83</v>
      </c>
      <c r="AW517" s="14" t="s">
        <v>35</v>
      </c>
      <c r="AX517" s="14" t="s">
        <v>73</v>
      </c>
      <c r="AY517" s="245" t="s">
        <v>143</v>
      </c>
    </row>
    <row r="518" s="15" customFormat="1">
      <c r="A518" s="15"/>
      <c r="B518" s="246"/>
      <c r="C518" s="247"/>
      <c r="D518" s="218" t="s">
        <v>156</v>
      </c>
      <c r="E518" s="248" t="s">
        <v>19</v>
      </c>
      <c r="F518" s="249" t="s">
        <v>174</v>
      </c>
      <c r="G518" s="247"/>
      <c r="H518" s="250">
        <v>1091</v>
      </c>
      <c r="I518" s="251"/>
      <c r="J518" s="247"/>
      <c r="K518" s="247"/>
      <c r="L518" s="252"/>
      <c r="M518" s="253"/>
      <c r="N518" s="254"/>
      <c r="O518" s="254"/>
      <c r="P518" s="254"/>
      <c r="Q518" s="254"/>
      <c r="R518" s="254"/>
      <c r="S518" s="254"/>
      <c r="T518" s="255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56" t="s">
        <v>156</v>
      </c>
      <c r="AU518" s="256" t="s">
        <v>83</v>
      </c>
      <c r="AV518" s="15" t="s">
        <v>150</v>
      </c>
      <c r="AW518" s="15" t="s">
        <v>35</v>
      </c>
      <c r="AX518" s="15" t="s">
        <v>81</v>
      </c>
      <c r="AY518" s="256" t="s">
        <v>143</v>
      </c>
    </row>
    <row r="519" s="2" customFormat="1" ht="16.5" customHeight="1">
      <c r="A519" s="39"/>
      <c r="B519" s="40"/>
      <c r="C519" s="205" t="s">
        <v>611</v>
      </c>
      <c r="D519" s="205" t="s">
        <v>145</v>
      </c>
      <c r="E519" s="206" t="s">
        <v>823</v>
      </c>
      <c r="F519" s="207" t="s">
        <v>824</v>
      </c>
      <c r="G519" s="208" t="s">
        <v>148</v>
      </c>
      <c r="H519" s="209">
        <v>17.5</v>
      </c>
      <c r="I519" s="210"/>
      <c r="J519" s="211">
        <f>ROUND(I519*H519,2)</f>
        <v>0</v>
      </c>
      <c r="K519" s="207" t="s">
        <v>149</v>
      </c>
      <c r="L519" s="45"/>
      <c r="M519" s="212" t="s">
        <v>19</v>
      </c>
      <c r="N519" s="213" t="s">
        <v>44</v>
      </c>
      <c r="O519" s="85"/>
      <c r="P519" s="214">
        <f>O519*H519</f>
        <v>0</v>
      </c>
      <c r="Q519" s="214">
        <v>0.68999999999999995</v>
      </c>
      <c r="R519" s="214">
        <f>Q519*H519</f>
        <v>12.074999999999999</v>
      </c>
      <c r="S519" s="214">
        <v>0</v>
      </c>
      <c r="T519" s="215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16" t="s">
        <v>150</v>
      </c>
      <c r="AT519" s="216" t="s">
        <v>145</v>
      </c>
      <c r="AU519" s="216" t="s">
        <v>83</v>
      </c>
      <c r="AY519" s="18" t="s">
        <v>143</v>
      </c>
      <c r="BE519" s="217">
        <f>IF(N519="základní",J519,0)</f>
        <v>0</v>
      </c>
      <c r="BF519" s="217">
        <f>IF(N519="snížená",J519,0)</f>
        <v>0</v>
      </c>
      <c r="BG519" s="217">
        <f>IF(N519="zákl. přenesená",J519,0)</f>
        <v>0</v>
      </c>
      <c r="BH519" s="217">
        <f>IF(N519="sníž. přenesená",J519,0)</f>
        <v>0</v>
      </c>
      <c r="BI519" s="217">
        <f>IF(N519="nulová",J519,0)</f>
        <v>0</v>
      </c>
      <c r="BJ519" s="18" t="s">
        <v>81</v>
      </c>
      <c r="BK519" s="217">
        <f>ROUND(I519*H519,2)</f>
        <v>0</v>
      </c>
      <c r="BL519" s="18" t="s">
        <v>150</v>
      </c>
      <c r="BM519" s="216" t="s">
        <v>1782</v>
      </c>
    </row>
    <row r="520" s="2" customFormat="1">
      <c r="A520" s="39"/>
      <c r="B520" s="40"/>
      <c r="C520" s="41"/>
      <c r="D520" s="218" t="s">
        <v>152</v>
      </c>
      <c r="E520" s="41"/>
      <c r="F520" s="219" t="s">
        <v>826</v>
      </c>
      <c r="G520" s="41"/>
      <c r="H520" s="41"/>
      <c r="I520" s="220"/>
      <c r="J520" s="41"/>
      <c r="K520" s="41"/>
      <c r="L520" s="45"/>
      <c r="M520" s="221"/>
      <c r="N520" s="222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152</v>
      </c>
      <c r="AU520" s="18" t="s">
        <v>83</v>
      </c>
    </row>
    <row r="521" s="2" customFormat="1">
      <c r="A521" s="39"/>
      <c r="B521" s="40"/>
      <c r="C521" s="41"/>
      <c r="D521" s="223" t="s">
        <v>154</v>
      </c>
      <c r="E521" s="41"/>
      <c r="F521" s="224" t="s">
        <v>827</v>
      </c>
      <c r="G521" s="41"/>
      <c r="H521" s="41"/>
      <c r="I521" s="220"/>
      <c r="J521" s="41"/>
      <c r="K521" s="41"/>
      <c r="L521" s="45"/>
      <c r="M521" s="221"/>
      <c r="N521" s="222"/>
      <c r="O521" s="85"/>
      <c r="P521" s="85"/>
      <c r="Q521" s="85"/>
      <c r="R521" s="85"/>
      <c r="S521" s="85"/>
      <c r="T521" s="86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154</v>
      </c>
      <c r="AU521" s="18" t="s">
        <v>83</v>
      </c>
    </row>
    <row r="522" s="13" customFormat="1">
      <c r="A522" s="13"/>
      <c r="B522" s="225"/>
      <c r="C522" s="226"/>
      <c r="D522" s="218" t="s">
        <v>156</v>
      </c>
      <c r="E522" s="227" t="s">
        <v>19</v>
      </c>
      <c r="F522" s="228" t="s">
        <v>1750</v>
      </c>
      <c r="G522" s="226"/>
      <c r="H522" s="227" t="s">
        <v>19</v>
      </c>
      <c r="I522" s="229"/>
      <c r="J522" s="226"/>
      <c r="K522" s="226"/>
      <c r="L522" s="230"/>
      <c r="M522" s="231"/>
      <c r="N522" s="232"/>
      <c r="O522" s="232"/>
      <c r="P522" s="232"/>
      <c r="Q522" s="232"/>
      <c r="R522" s="232"/>
      <c r="S522" s="232"/>
      <c r="T522" s="23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4" t="s">
        <v>156</v>
      </c>
      <c r="AU522" s="234" t="s">
        <v>83</v>
      </c>
      <c r="AV522" s="13" t="s">
        <v>81</v>
      </c>
      <c r="AW522" s="13" t="s">
        <v>35</v>
      </c>
      <c r="AX522" s="13" t="s">
        <v>73</v>
      </c>
      <c r="AY522" s="234" t="s">
        <v>143</v>
      </c>
    </row>
    <row r="523" s="13" customFormat="1">
      <c r="A523" s="13"/>
      <c r="B523" s="225"/>
      <c r="C523" s="226"/>
      <c r="D523" s="218" t="s">
        <v>156</v>
      </c>
      <c r="E523" s="227" t="s">
        <v>19</v>
      </c>
      <c r="F523" s="228" t="s">
        <v>1780</v>
      </c>
      <c r="G523" s="226"/>
      <c r="H523" s="227" t="s">
        <v>19</v>
      </c>
      <c r="I523" s="229"/>
      <c r="J523" s="226"/>
      <c r="K523" s="226"/>
      <c r="L523" s="230"/>
      <c r="M523" s="231"/>
      <c r="N523" s="232"/>
      <c r="O523" s="232"/>
      <c r="P523" s="232"/>
      <c r="Q523" s="232"/>
      <c r="R523" s="232"/>
      <c r="S523" s="232"/>
      <c r="T523" s="23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4" t="s">
        <v>156</v>
      </c>
      <c r="AU523" s="234" t="s">
        <v>83</v>
      </c>
      <c r="AV523" s="13" t="s">
        <v>81</v>
      </c>
      <c r="AW523" s="13" t="s">
        <v>35</v>
      </c>
      <c r="AX523" s="13" t="s">
        <v>73</v>
      </c>
      <c r="AY523" s="234" t="s">
        <v>143</v>
      </c>
    </row>
    <row r="524" s="14" customFormat="1">
      <c r="A524" s="14"/>
      <c r="B524" s="235"/>
      <c r="C524" s="236"/>
      <c r="D524" s="218" t="s">
        <v>156</v>
      </c>
      <c r="E524" s="237" t="s">
        <v>19</v>
      </c>
      <c r="F524" s="238" t="s">
        <v>889</v>
      </c>
      <c r="G524" s="236"/>
      <c r="H524" s="239">
        <v>17.5</v>
      </c>
      <c r="I524" s="240"/>
      <c r="J524" s="236"/>
      <c r="K524" s="236"/>
      <c r="L524" s="241"/>
      <c r="M524" s="242"/>
      <c r="N524" s="243"/>
      <c r="O524" s="243"/>
      <c r="P524" s="243"/>
      <c r="Q524" s="243"/>
      <c r="R524" s="243"/>
      <c r="S524" s="243"/>
      <c r="T524" s="24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5" t="s">
        <v>156</v>
      </c>
      <c r="AU524" s="245" t="s">
        <v>83</v>
      </c>
      <c r="AV524" s="14" t="s">
        <v>83</v>
      </c>
      <c r="AW524" s="14" t="s">
        <v>35</v>
      </c>
      <c r="AX524" s="14" t="s">
        <v>73</v>
      </c>
      <c r="AY524" s="245" t="s">
        <v>143</v>
      </c>
    </row>
    <row r="525" s="15" customFormat="1">
      <c r="A525" s="15"/>
      <c r="B525" s="246"/>
      <c r="C525" s="247"/>
      <c r="D525" s="218" t="s">
        <v>156</v>
      </c>
      <c r="E525" s="248" t="s">
        <v>19</v>
      </c>
      <c r="F525" s="249" t="s">
        <v>174</v>
      </c>
      <c r="G525" s="247"/>
      <c r="H525" s="250">
        <v>17.5</v>
      </c>
      <c r="I525" s="251"/>
      <c r="J525" s="247"/>
      <c r="K525" s="247"/>
      <c r="L525" s="252"/>
      <c r="M525" s="253"/>
      <c r="N525" s="254"/>
      <c r="O525" s="254"/>
      <c r="P525" s="254"/>
      <c r="Q525" s="254"/>
      <c r="R525" s="254"/>
      <c r="S525" s="254"/>
      <c r="T525" s="255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56" t="s">
        <v>156</v>
      </c>
      <c r="AU525" s="256" t="s">
        <v>83</v>
      </c>
      <c r="AV525" s="15" t="s">
        <v>150</v>
      </c>
      <c r="AW525" s="15" t="s">
        <v>35</v>
      </c>
      <c r="AX525" s="15" t="s">
        <v>81</v>
      </c>
      <c r="AY525" s="256" t="s">
        <v>143</v>
      </c>
    </row>
    <row r="526" s="2" customFormat="1" ht="16.5" customHeight="1">
      <c r="A526" s="39"/>
      <c r="B526" s="40"/>
      <c r="C526" s="205" t="s">
        <v>618</v>
      </c>
      <c r="D526" s="205" t="s">
        <v>145</v>
      </c>
      <c r="E526" s="206" t="s">
        <v>1783</v>
      </c>
      <c r="F526" s="207" t="s">
        <v>1784</v>
      </c>
      <c r="G526" s="208" t="s">
        <v>148</v>
      </c>
      <c r="H526" s="209">
        <v>1091</v>
      </c>
      <c r="I526" s="210"/>
      <c r="J526" s="211">
        <f>ROUND(I526*H526,2)</f>
        <v>0</v>
      </c>
      <c r="K526" s="207" t="s">
        <v>149</v>
      </c>
      <c r="L526" s="45"/>
      <c r="M526" s="212" t="s">
        <v>19</v>
      </c>
      <c r="N526" s="213" t="s">
        <v>44</v>
      </c>
      <c r="O526" s="85"/>
      <c r="P526" s="214">
        <f>O526*H526</f>
        <v>0</v>
      </c>
      <c r="Q526" s="214">
        <v>0.44628000000000001</v>
      </c>
      <c r="R526" s="214">
        <f>Q526*H526</f>
        <v>486.89148</v>
      </c>
      <c r="S526" s="214">
        <v>0</v>
      </c>
      <c r="T526" s="215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16" t="s">
        <v>150</v>
      </c>
      <c r="AT526" s="216" t="s">
        <v>145</v>
      </c>
      <c r="AU526" s="216" t="s">
        <v>83</v>
      </c>
      <c r="AY526" s="18" t="s">
        <v>143</v>
      </c>
      <c r="BE526" s="217">
        <f>IF(N526="základní",J526,0)</f>
        <v>0</v>
      </c>
      <c r="BF526" s="217">
        <f>IF(N526="snížená",J526,0)</f>
        <v>0</v>
      </c>
      <c r="BG526" s="217">
        <f>IF(N526="zákl. přenesená",J526,0)</f>
        <v>0</v>
      </c>
      <c r="BH526" s="217">
        <f>IF(N526="sníž. přenesená",J526,0)</f>
        <v>0</v>
      </c>
      <c r="BI526" s="217">
        <f>IF(N526="nulová",J526,0)</f>
        <v>0</v>
      </c>
      <c r="BJ526" s="18" t="s">
        <v>81</v>
      </c>
      <c r="BK526" s="217">
        <f>ROUND(I526*H526,2)</f>
        <v>0</v>
      </c>
      <c r="BL526" s="18" t="s">
        <v>150</v>
      </c>
      <c r="BM526" s="216" t="s">
        <v>1785</v>
      </c>
    </row>
    <row r="527" s="2" customFormat="1">
      <c r="A527" s="39"/>
      <c r="B527" s="40"/>
      <c r="C527" s="41"/>
      <c r="D527" s="218" t="s">
        <v>152</v>
      </c>
      <c r="E527" s="41"/>
      <c r="F527" s="219" t="s">
        <v>1786</v>
      </c>
      <c r="G527" s="41"/>
      <c r="H527" s="41"/>
      <c r="I527" s="220"/>
      <c r="J527" s="41"/>
      <c r="K527" s="41"/>
      <c r="L527" s="45"/>
      <c r="M527" s="221"/>
      <c r="N527" s="222"/>
      <c r="O527" s="85"/>
      <c r="P527" s="85"/>
      <c r="Q527" s="85"/>
      <c r="R527" s="85"/>
      <c r="S527" s="85"/>
      <c r="T527" s="86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152</v>
      </c>
      <c r="AU527" s="18" t="s">
        <v>83</v>
      </c>
    </row>
    <row r="528" s="2" customFormat="1">
      <c r="A528" s="39"/>
      <c r="B528" s="40"/>
      <c r="C528" s="41"/>
      <c r="D528" s="223" t="s">
        <v>154</v>
      </c>
      <c r="E528" s="41"/>
      <c r="F528" s="224" t="s">
        <v>1787</v>
      </c>
      <c r="G528" s="41"/>
      <c r="H528" s="41"/>
      <c r="I528" s="220"/>
      <c r="J528" s="41"/>
      <c r="K528" s="41"/>
      <c r="L528" s="45"/>
      <c r="M528" s="221"/>
      <c r="N528" s="222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154</v>
      </c>
      <c r="AU528" s="18" t="s">
        <v>83</v>
      </c>
    </row>
    <row r="529" s="13" customFormat="1">
      <c r="A529" s="13"/>
      <c r="B529" s="225"/>
      <c r="C529" s="226"/>
      <c r="D529" s="218" t="s">
        <v>156</v>
      </c>
      <c r="E529" s="227" t="s">
        <v>19</v>
      </c>
      <c r="F529" s="228" t="s">
        <v>1616</v>
      </c>
      <c r="G529" s="226"/>
      <c r="H529" s="227" t="s">
        <v>19</v>
      </c>
      <c r="I529" s="229"/>
      <c r="J529" s="226"/>
      <c r="K529" s="226"/>
      <c r="L529" s="230"/>
      <c r="M529" s="231"/>
      <c r="N529" s="232"/>
      <c r="O529" s="232"/>
      <c r="P529" s="232"/>
      <c r="Q529" s="232"/>
      <c r="R529" s="232"/>
      <c r="S529" s="232"/>
      <c r="T529" s="23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4" t="s">
        <v>156</v>
      </c>
      <c r="AU529" s="234" t="s">
        <v>83</v>
      </c>
      <c r="AV529" s="13" t="s">
        <v>81</v>
      </c>
      <c r="AW529" s="13" t="s">
        <v>35</v>
      </c>
      <c r="AX529" s="13" t="s">
        <v>73</v>
      </c>
      <c r="AY529" s="234" t="s">
        <v>143</v>
      </c>
    </row>
    <row r="530" s="13" customFormat="1">
      <c r="A530" s="13"/>
      <c r="B530" s="225"/>
      <c r="C530" s="226"/>
      <c r="D530" s="218" t="s">
        <v>156</v>
      </c>
      <c r="E530" s="227" t="s">
        <v>19</v>
      </c>
      <c r="F530" s="228" t="s">
        <v>1714</v>
      </c>
      <c r="G530" s="226"/>
      <c r="H530" s="227" t="s">
        <v>19</v>
      </c>
      <c r="I530" s="229"/>
      <c r="J530" s="226"/>
      <c r="K530" s="226"/>
      <c r="L530" s="230"/>
      <c r="M530" s="231"/>
      <c r="N530" s="232"/>
      <c r="O530" s="232"/>
      <c r="P530" s="232"/>
      <c r="Q530" s="232"/>
      <c r="R530" s="232"/>
      <c r="S530" s="232"/>
      <c r="T530" s="23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4" t="s">
        <v>156</v>
      </c>
      <c r="AU530" s="234" t="s">
        <v>83</v>
      </c>
      <c r="AV530" s="13" t="s">
        <v>81</v>
      </c>
      <c r="AW530" s="13" t="s">
        <v>35</v>
      </c>
      <c r="AX530" s="13" t="s">
        <v>73</v>
      </c>
      <c r="AY530" s="234" t="s">
        <v>143</v>
      </c>
    </row>
    <row r="531" s="14" customFormat="1">
      <c r="A531" s="14"/>
      <c r="B531" s="235"/>
      <c r="C531" s="236"/>
      <c r="D531" s="218" t="s">
        <v>156</v>
      </c>
      <c r="E531" s="237" t="s">
        <v>19</v>
      </c>
      <c r="F531" s="238" t="s">
        <v>1715</v>
      </c>
      <c r="G531" s="236"/>
      <c r="H531" s="239">
        <v>935</v>
      </c>
      <c r="I531" s="240"/>
      <c r="J531" s="236"/>
      <c r="K531" s="236"/>
      <c r="L531" s="241"/>
      <c r="M531" s="242"/>
      <c r="N531" s="243"/>
      <c r="O531" s="243"/>
      <c r="P531" s="243"/>
      <c r="Q531" s="243"/>
      <c r="R531" s="243"/>
      <c r="S531" s="243"/>
      <c r="T531" s="24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5" t="s">
        <v>156</v>
      </c>
      <c r="AU531" s="245" t="s">
        <v>83</v>
      </c>
      <c r="AV531" s="14" t="s">
        <v>83</v>
      </c>
      <c r="AW531" s="14" t="s">
        <v>35</v>
      </c>
      <c r="AX531" s="14" t="s">
        <v>73</v>
      </c>
      <c r="AY531" s="245" t="s">
        <v>143</v>
      </c>
    </row>
    <row r="532" s="13" customFormat="1">
      <c r="A532" s="13"/>
      <c r="B532" s="225"/>
      <c r="C532" s="226"/>
      <c r="D532" s="218" t="s">
        <v>156</v>
      </c>
      <c r="E532" s="227" t="s">
        <v>19</v>
      </c>
      <c r="F532" s="228" t="s">
        <v>529</v>
      </c>
      <c r="G532" s="226"/>
      <c r="H532" s="227" t="s">
        <v>19</v>
      </c>
      <c r="I532" s="229"/>
      <c r="J532" s="226"/>
      <c r="K532" s="226"/>
      <c r="L532" s="230"/>
      <c r="M532" s="231"/>
      <c r="N532" s="232"/>
      <c r="O532" s="232"/>
      <c r="P532" s="232"/>
      <c r="Q532" s="232"/>
      <c r="R532" s="232"/>
      <c r="S532" s="232"/>
      <c r="T532" s="23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4" t="s">
        <v>156</v>
      </c>
      <c r="AU532" s="234" t="s">
        <v>83</v>
      </c>
      <c r="AV532" s="13" t="s">
        <v>81</v>
      </c>
      <c r="AW532" s="13" t="s">
        <v>35</v>
      </c>
      <c r="AX532" s="13" t="s">
        <v>73</v>
      </c>
      <c r="AY532" s="234" t="s">
        <v>143</v>
      </c>
    </row>
    <row r="533" s="13" customFormat="1">
      <c r="A533" s="13"/>
      <c r="B533" s="225"/>
      <c r="C533" s="226"/>
      <c r="D533" s="218" t="s">
        <v>156</v>
      </c>
      <c r="E533" s="227" t="s">
        <v>19</v>
      </c>
      <c r="F533" s="228" t="s">
        <v>1716</v>
      </c>
      <c r="G533" s="226"/>
      <c r="H533" s="227" t="s">
        <v>19</v>
      </c>
      <c r="I533" s="229"/>
      <c r="J533" s="226"/>
      <c r="K533" s="226"/>
      <c r="L533" s="230"/>
      <c r="M533" s="231"/>
      <c r="N533" s="232"/>
      <c r="O533" s="232"/>
      <c r="P533" s="232"/>
      <c r="Q533" s="232"/>
      <c r="R533" s="232"/>
      <c r="S533" s="232"/>
      <c r="T533" s="23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4" t="s">
        <v>156</v>
      </c>
      <c r="AU533" s="234" t="s">
        <v>83</v>
      </c>
      <c r="AV533" s="13" t="s">
        <v>81</v>
      </c>
      <c r="AW533" s="13" t="s">
        <v>35</v>
      </c>
      <c r="AX533" s="13" t="s">
        <v>73</v>
      </c>
      <c r="AY533" s="234" t="s">
        <v>143</v>
      </c>
    </row>
    <row r="534" s="14" customFormat="1">
      <c r="A534" s="14"/>
      <c r="B534" s="235"/>
      <c r="C534" s="236"/>
      <c r="D534" s="218" t="s">
        <v>156</v>
      </c>
      <c r="E534" s="237" t="s">
        <v>19</v>
      </c>
      <c r="F534" s="238" t="s">
        <v>1717</v>
      </c>
      <c r="G534" s="236"/>
      <c r="H534" s="239">
        <v>146</v>
      </c>
      <c r="I534" s="240"/>
      <c r="J534" s="236"/>
      <c r="K534" s="236"/>
      <c r="L534" s="241"/>
      <c r="M534" s="242"/>
      <c r="N534" s="243"/>
      <c r="O534" s="243"/>
      <c r="P534" s="243"/>
      <c r="Q534" s="243"/>
      <c r="R534" s="243"/>
      <c r="S534" s="243"/>
      <c r="T534" s="24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5" t="s">
        <v>156</v>
      </c>
      <c r="AU534" s="245" t="s">
        <v>83</v>
      </c>
      <c r="AV534" s="14" t="s">
        <v>83</v>
      </c>
      <c r="AW534" s="14" t="s">
        <v>35</v>
      </c>
      <c r="AX534" s="14" t="s">
        <v>73</v>
      </c>
      <c r="AY534" s="245" t="s">
        <v>143</v>
      </c>
    </row>
    <row r="535" s="13" customFormat="1">
      <c r="A535" s="13"/>
      <c r="B535" s="225"/>
      <c r="C535" s="226"/>
      <c r="D535" s="218" t="s">
        <v>156</v>
      </c>
      <c r="E535" s="227" t="s">
        <v>19</v>
      </c>
      <c r="F535" s="228" t="s">
        <v>1718</v>
      </c>
      <c r="G535" s="226"/>
      <c r="H535" s="227" t="s">
        <v>19</v>
      </c>
      <c r="I535" s="229"/>
      <c r="J535" s="226"/>
      <c r="K535" s="226"/>
      <c r="L535" s="230"/>
      <c r="M535" s="231"/>
      <c r="N535" s="232"/>
      <c r="O535" s="232"/>
      <c r="P535" s="232"/>
      <c r="Q535" s="232"/>
      <c r="R535" s="232"/>
      <c r="S535" s="232"/>
      <c r="T535" s="23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4" t="s">
        <v>156</v>
      </c>
      <c r="AU535" s="234" t="s">
        <v>83</v>
      </c>
      <c r="AV535" s="13" t="s">
        <v>81</v>
      </c>
      <c r="AW535" s="13" t="s">
        <v>35</v>
      </c>
      <c r="AX535" s="13" t="s">
        <v>73</v>
      </c>
      <c r="AY535" s="234" t="s">
        <v>143</v>
      </c>
    </row>
    <row r="536" s="14" customFormat="1">
      <c r="A536" s="14"/>
      <c r="B536" s="235"/>
      <c r="C536" s="236"/>
      <c r="D536" s="218" t="s">
        <v>156</v>
      </c>
      <c r="E536" s="237" t="s">
        <v>19</v>
      </c>
      <c r="F536" s="238" t="s">
        <v>1719</v>
      </c>
      <c r="G536" s="236"/>
      <c r="H536" s="239">
        <v>10</v>
      </c>
      <c r="I536" s="240"/>
      <c r="J536" s="236"/>
      <c r="K536" s="236"/>
      <c r="L536" s="241"/>
      <c r="M536" s="242"/>
      <c r="N536" s="243"/>
      <c r="O536" s="243"/>
      <c r="P536" s="243"/>
      <c r="Q536" s="243"/>
      <c r="R536" s="243"/>
      <c r="S536" s="243"/>
      <c r="T536" s="24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5" t="s">
        <v>156</v>
      </c>
      <c r="AU536" s="245" t="s">
        <v>83</v>
      </c>
      <c r="AV536" s="14" t="s">
        <v>83</v>
      </c>
      <c r="AW536" s="14" t="s">
        <v>35</v>
      </c>
      <c r="AX536" s="14" t="s">
        <v>73</v>
      </c>
      <c r="AY536" s="245" t="s">
        <v>143</v>
      </c>
    </row>
    <row r="537" s="15" customFormat="1">
      <c r="A537" s="15"/>
      <c r="B537" s="246"/>
      <c r="C537" s="247"/>
      <c r="D537" s="218" t="s">
        <v>156</v>
      </c>
      <c r="E537" s="248" t="s">
        <v>19</v>
      </c>
      <c r="F537" s="249" t="s">
        <v>174</v>
      </c>
      <c r="G537" s="247"/>
      <c r="H537" s="250">
        <v>1091</v>
      </c>
      <c r="I537" s="251"/>
      <c r="J537" s="247"/>
      <c r="K537" s="247"/>
      <c r="L537" s="252"/>
      <c r="M537" s="253"/>
      <c r="N537" s="254"/>
      <c r="O537" s="254"/>
      <c r="P537" s="254"/>
      <c r="Q537" s="254"/>
      <c r="R537" s="254"/>
      <c r="S537" s="254"/>
      <c r="T537" s="255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56" t="s">
        <v>156</v>
      </c>
      <c r="AU537" s="256" t="s">
        <v>83</v>
      </c>
      <c r="AV537" s="15" t="s">
        <v>150</v>
      </c>
      <c r="AW537" s="15" t="s">
        <v>35</v>
      </c>
      <c r="AX537" s="15" t="s">
        <v>81</v>
      </c>
      <c r="AY537" s="256" t="s">
        <v>143</v>
      </c>
    </row>
    <row r="538" s="12" customFormat="1" ht="22.8" customHeight="1">
      <c r="A538" s="12"/>
      <c r="B538" s="189"/>
      <c r="C538" s="190"/>
      <c r="D538" s="191" t="s">
        <v>72</v>
      </c>
      <c r="E538" s="203" t="s">
        <v>210</v>
      </c>
      <c r="F538" s="203" t="s">
        <v>890</v>
      </c>
      <c r="G538" s="190"/>
      <c r="H538" s="190"/>
      <c r="I538" s="193"/>
      <c r="J538" s="204">
        <f>BK538</f>
        <v>0</v>
      </c>
      <c r="K538" s="190"/>
      <c r="L538" s="195"/>
      <c r="M538" s="196"/>
      <c r="N538" s="197"/>
      <c r="O538" s="197"/>
      <c r="P538" s="198">
        <f>SUM(P539:P548)</f>
        <v>0</v>
      </c>
      <c r="Q538" s="197"/>
      <c r="R538" s="198">
        <f>SUM(R539:R548)</f>
        <v>7.5779399999999999</v>
      </c>
      <c r="S538" s="197"/>
      <c r="T538" s="199">
        <f>SUM(T539:T548)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00" t="s">
        <v>81</v>
      </c>
      <c r="AT538" s="201" t="s">
        <v>72</v>
      </c>
      <c r="AU538" s="201" t="s">
        <v>81</v>
      </c>
      <c r="AY538" s="200" t="s">
        <v>143</v>
      </c>
      <c r="BK538" s="202">
        <f>SUM(BK539:BK548)</f>
        <v>0</v>
      </c>
    </row>
    <row r="539" s="2" customFormat="1" ht="16.5" customHeight="1">
      <c r="A539" s="39"/>
      <c r="B539" s="40"/>
      <c r="C539" s="205" t="s">
        <v>627</v>
      </c>
      <c r="D539" s="205" t="s">
        <v>145</v>
      </c>
      <c r="E539" s="206" t="s">
        <v>903</v>
      </c>
      <c r="F539" s="207" t="s">
        <v>904</v>
      </c>
      <c r="G539" s="208" t="s">
        <v>630</v>
      </c>
      <c r="H539" s="209">
        <v>53</v>
      </c>
      <c r="I539" s="210"/>
      <c r="J539" s="211">
        <f>ROUND(I539*H539,2)</f>
        <v>0</v>
      </c>
      <c r="K539" s="207" t="s">
        <v>149</v>
      </c>
      <c r="L539" s="45"/>
      <c r="M539" s="212" t="s">
        <v>19</v>
      </c>
      <c r="N539" s="213" t="s">
        <v>44</v>
      </c>
      <c r="O539" s="85"/>
      <c r="P539" s="214">
        <f>O539*H539</f>
        <v>0</v>
      </c>
      <c r="Q539" s="214">
        <v>0.14298</v>
      </c>
      <c r="R539" s="214">
        <f>Q539*H539</f>
        <v>7.5779399999999999</v>
      </c>
      <c r="S539" s="214">
        <v>0</v>
      </c>
      <c r="T539" s="215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16" t="s">
        <v>150</v>
      </c>
      <c r="AT539" s="216" t="s">
        <v>145</v>
      </c>
      <c r="AU539" s="216" t="s">
        <v>83</v>
      </c>
      <c r="AY539" s="18" t="s">
        <v>143</v>
      </c>
      <c r="BE539" s="217">
        <f>IF(N539="základní",J539,0)</f>
        <v>0</v>
      </c>
      <c r="BF539" s="217">
        <f>IF(N539="snížená",J539,0)</f>
        <v>0</v>
      </c>
      <c r="BG539" s="217">
        <f>IF(N539="zákl. přenesená",J539,0)</f>
        <v>0</v>
      </c>
      <c r="BH539" s="217">
        <f>IF(N539="sníž. přenesená",J539,0)</f>
        <v>0</v>
      </c>
      <c r="BI539" s="217">
        <f>IF(N539="nulová",J539,0)</f>
        <v>0</v>
      </c>
      <c r="BJ539" s="18" t="s">
        <v>81</v>
      </c>
      <c r="BK539" s="217">
        <f>ROUND(I539*H539,2)</f>
        <v>0</v>
      </c>
      <c r="BL539" s="18" t="s">
        <v>150</v>
      </c>
      <c r="BM539" s="216" t="s">
        <v>1788</v>
      </c>
    </row>
    <row r="540" s="2" customFormat="1">
      <c r="A540" s="39"/>
      <c r="B540" s="40"/>
      <c r="C540" s="41"/>
      <c r="D540" s="218" t="s">
        <v>152</v>
      </c>
      <c r="E540" s="41"/>
      <c r="F540" s="219" t="s">
        <v>906</v>
      </c>
      <c r="G540" s="41"/>
      <c r="H540" s="41"/>
      <c r="I540" s="220"/>
      <c r="J540" s="41"/>
      <c r="K540" s="41"/>
      <c r="L540" s="45"/>
      <c r="M540" s="221"/>
      <c r="N540" s="222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152</v>
      </c>
      <c r="AU540" s="18" t="s">
        <v>83</v>
      </c>
    </row>
    <row r="541" s="2" customFormat="1">
      <c r="A541" s="39"/>
      <c r="B541" s="40"/>
      <c r="C541" s="41"/>
      <c r="D541" s="223" t="s">
        <v>154</v>
      </c>
      <c r="E541" s="41"/>
      <c r="F541" s="224" t="s">
        <v>907</v>
      </c>
      <c r="G541" s="41"/>
      <c r="H541" s="41"/>
      <c r="I541" s="220"/>
      <c r="J541" s="41"/>
      <c r="K541" s="41"/>
      <c r="L541" s="45"/>
      <c r="M541" s="221"/>
      <c r="N541" s="222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154</v>
      </c>
      <c r="AU541" s="18" t="s">
        <v>83</v>
      </c>
    </row>
    <row r="542" s="13" customFormat="1">
      <c r="A542" s="13"/>
      <c r="B542" s="225"/>
      <c r="C542" s="226"/>
      <c r="D542" s="218" t="s">
        <v>156</v>
      </c>
      <c r="E542" s="227" t="s">
        <v>19</v>
      </c>
      <c r="F542" s="228" t="s">
        <v>1616</v>
      </c>
      <c r="G542" s="226"/>
      <c r="H542" s="227" t="s">
        <v>19</v>
      </c>
      <c r="I542" s="229"/>
      <c r="J542" s="226"/>
      <c r="K542" s="226"/>
      <c r="L542" s="230"/>
      <c r="M542" s="231"/>
      <c r="N542" s="232"/>
      <c r="O542" s="232"/>
      <c r="P542" s="232"/>
      <c r="Q542" s="232"/>
      <c r="R542" s="232"/>
      <c r="S542" s="232"/>
      <c r="T542" s="23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4" t="s">
        <v>156</v>
      </c>
      <c r="AU542" s="234" t="s">
        <v>83</v>
      </c>
      <c r="AV542" s="13" t="s">
        <v>81</v>
      </c>
      <c r="AW542" s="13" t="s">
        <v>35</v>
      </c>
      <c r="AX542" s="13" t="s">
        <v>73</v>
      </c>
      <c r="AY542" s="234" t="s">
        <v>143</v>
      </c>
    </row>
    <row r="543" s="13" customFormat="1">
      <c r="A543" s="13"/>
      <c r="B543" s="225"/>
      <c r="C543" s="226"/>
      <c r="D543" s="218" t="s">
        <v>156</v>
      </c>
      <c r="E543" s="227" t="s">
        <v>19</v>
      </c>
      <c r="F543" s="228" t="s">
        <v>908</v>
      </c>
      <c r="G543" s="226"/>
      <c r="H543" s="227" t="s">
        <v>19</v>
      </c>
      <c r="I543" s="229"/>
      <c r="J543" s="226"/>
      <c r="K543" s="226"/>
      <c r="L543" s="230"/>
      <c r="M543" s="231"/>
      <c r="N543" s="232"/>
      <c r="O543" s="232"/>
      <c r="P543" s="232"/>
      <c r="Q543" s="232"/>
      <c r="R543" s="232"/>
      <c r="S543" s="232"/>
      <c r="T543" s="23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4" t="s">
        <v>156</v>
      </c>
      <c r="AU543" s="234" t="s">
        <v>83</v>
      </c>
      <c r="AV543" s="13" t="s">
        <v>81</v>
      </c>
      <c r="AW543" s="13" t="s">
        <v>35</v>
      </c>
      <c r="AX543" s="13" t="s">
        <v>73</v>
      </c>
      <c r="AY543" s="234" t="s">
        <v>143</v>
      </c>
    </row>
    <row r="544" s="13" customFormat="1">
      <c r="A544" s="13"/>
      <c r="B544" s="225"/>
      <c r="C544" s="226"/>
      <c r="D544" s="218" t="s">
        <v>156</v>
      </c>
      <c r="E544" s="227" t="s">
        <v>19</v>
      </c>
      <c r="F544" s="228" t="s">
        <v>1789</v>
      </c>
      <c r="G544" s="226"/>
      <c r="H544" s="227" t="s">
        <v>19</v>
      </c>
      <c r="I544" s="229"/>
      <c r="J544" s="226"/>
      <c r="K544" s="226"/>
      <c r="L544" s="230"/>
      <c r="M544" s="231"/>
      <c r="N544" s="232"/>
      <c r="O544" s="232"/>
      <c r="P544" s="232"/>
      <c r="Q544" s="232"/>
      <c r="R544" s="232"/>
      <c r="S544" s="232"/>
      <c r="T544" s="23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4" t="s">
        <v>156</v>
      </c>
      <c r="AU544" s="234" t="s">
        <v>83</v>
      </c>
      <c r="AV544" s="13" t="s">
        <v>81</v>
      </c>
      <c r="AW544" s="13" t="s">
        <v>35</v>
      </c>
      <c r="AX544" s="13" t="s">
        <v>73</v>
      </c>
      <c r="AY544" s="234" t="s">
        <v>143</v>
      </c>
    </row>
    <row r="545" s="14" customFormat="1">
      <c r="A545" s="14"/>
      <c r="B545" s="235"/>
      <c r="C545" s="236"/>
      <c r="D545" s="218" t="s">
        <v>156</v>
      </c>
      <c r="E545" s="237" t="s">
        <v>19</v>
      </c>
      <c r="F545" s="238" t="s">
        <v>1790</v>
      </c>
      <c r="G545" s="236"/>
      <c r="H545" s="239">
        <v>48</v>
      </c>
      <c r="I545" s="240"/>
      <c r="J545" s="236"/>
      <c r="K545" s="236"/>
      <c r="L545" s="241"/>
      <c r="M545" s="242"/>
      <c r="N545" s="243"/>
      <c r="O545" s="243"/>
      <c r="P545" s="243"/>
      <c r="Q545" s="243"/>
      <c r="R545" s="243"/>
      <c r="S545" s="243"/>
      <c r="T545" s="24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5" t="s">
        <v>156</v>
      </c>
      <c r="AU545" s="245" t="s">
        <v>83</v>
      </c>
      <c r="AV545" s="14" t="s">
        <v>83</v>
      </c>
      <c r="AW545" s="14" t="s">
        <v>35</v>
      </c>
      <c r="AX545" s="14" t="s">
        <v>73</v>
      </c>
      <c r="AY545" s="245" t="s">
        <v>143</v>
      </c>
    </row>
    <row r="546" s="13" customFormat="1">
      <c r="A546" s="13"/>
      <c r="B546" s="225"/>
      <c r="C546" s="226"/>
      <c r="D546" s="218" t="s">
        <v>156</v>
      </c>
      <c r="E546" s="227" t="s">
        <v>19</v>
      </c>
      <c r="F546" s="228" t="s">
        <v>1585</v>
      </c>
      <c r="G546" s="226"/>
      <c r="H546" s="227" t="s">
        <v>19</v>
      </c>
      <c r="I546" s="229"/>
      <c r="J546" s="226"/>
      <c r="K546" s="226"/>
      <c r="L546" s="230"/>
      <c r="M546" s="231"/>
      <c r="N546" s="232"/>
      <c r="O546" s="232"/>
      <c r="P546" s="232"/>
      <c r="Q546" s="232"/>
      <c r="R546" s="232"/>
      <c r="S546" s="232"/>
      <c r="T546" s="23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4" t="s">
        <v>156</v>
      </c>
      <c r="AU546" s="234" t="s">
        <v>83</v>
      </c>
      <c r="AV546" s="13" t="s">
        <v>81</v>
      </c>
      <c r="AW546" s="13" t="s">
        <v>35</v>
      </c>
      <c r="AX546" s="13" t="s">
        <v>73</v>
      </c>
      <c r="AY546" s="234" t="s">
        <v>143</v>
      </c>
    </row>
    <row r="547" s="14" customFormat="1">
      <c r="A547" s="14"/>
      <c r="B547" s="235"/>
      <c r="C547" s="236"/>
      <c r="D547" s="218" t="s">
        <v>156</v>
      </c>
      <c r="E547" s="237" t="s">
        <v>19</v>
      </c>
      <c r="F547" s="238" t="s">
        <v>191</v>
      </c>
      <c r="G547" s="236"/>
      <c r="H547" s="239">
        <v>5</v>
      </c>
      <c r="I547" s="240"/>
      <c r="J547" s="236"/>
      <c r="K547" s="236"/>
      <c r="L547" s="241"/>
      <c r="M547" s="242"/>
      <c r="N547" s="243"/>
      <c r="O547" s="243"/>
      <c r="P547" s="243"/>
      <c r="Q547" s="243"/>
      <c r="R547" s="243"/>
      <c r="S547" s="243"/>
      <c r="T547" s="24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5" t="s">
        <v>156</v>
      </c>
      <c r="AU547" s="245" t="s">
        <v>83</v>
      </c>
      <c r="AV547" s="14" t="s">
        <v>83</v>
      </c>
      <c r="AW547" s="14" t="s">
        <v>35</v>
      </c>
      <c r="AX547" s="14" t="s">
        <v>73</v>
      </c>
      <c r="AY547" s="245" t="s">
        <v>143</v>
      </c>
    </row>
    <row r="548" s="15" customFormat="1">
      <c r="A548" s="15"/>
      <c r="B548" s="246"/>
      <c r="C548" s="247"/>
      <c r="D548" s="218" t="s">
        <v>156</v>
      </c>
      <c r="E548" s="248" t="s">
        <v>19</v>
      </c>
      <c r="F548" s="249" t="s">
        <v>174</v>
      </c>
      <c r="G548" s="247"/>
      <c r="H548" s="250">
        <v>53</v>
      </c>
      <c r="I548" s="251"/>
      <c r="J548" s="247"/>
      <c r="K548" s="247"/>
      <c r="L548" s="252"/>
      <c r="M548" s="253"/>
      <c r="N548" s="254"/>
      <c r="O548" s="254"/>
      <c r="P548" s="254"/>
      <c r="Q548" s="254"/>
      <c r="R548" s="254"/>
      <c r="S548" s="254"/>
      <c r="T548" s="255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6" t="s">
        <v>156</v>
      </c>
      <c r="AU548" s="256" t="s">
        <v>83</v>
      </c>
      <c r="AV548" s="15" t="s">
        <v>150</v>
      </c>
      <c r="AW548" s="15" t="s">
        <v>35</v>
      </c>
      <c r="AX548" s="15" t="s">
        <v>81</v>
      </c>
      <c r="AY548" s="256" t="s">
        <v>143</v>
      </c>
    </row>
    <row r="549" s="12" customFormat="1" ht="22.8" customHeight="1">
      <c r="A549" s="12"/>
      <c r="B549" s="189"/>
      <c r="C549" s="190"/>
      <c r="D549" s="191" t="s">
        <v>72</v>
      </c>
      <c r="E549" s="203" t="s">
        <v>216</v>
      </c>
      <c r="F549" s="203" t="s">
        <v>917</v>
      </c>
      <c r="G549" s="190"/>
      <c r="H549" s="190"/>
      <c r="I549" s="193"/>
      <c r="J549" s="204">
        <f>BK549</f>
        <v>0</v>
      </c>
      <c r="K549" s="190"/>
      <c r="L549" s="195"/>
      <c r="M549" s="196"/>
      <c r="N549" s="197"/>
      <c r="O549" s="197"/>
      <c r="P549" s="198">
        <f>SUM(P550:P555)</f>
        <v>0</v>
      </c>
      <c r="Q549" s="197"/>
      <c r="R549" s="198">
        <f>SUM(R550:R555)</f>
        <v>0.02376</v>
      </c>
      <c r="S549" s="197"/>
      <c r="T549" s="199">
        <f>SUM(T550:T555)</f>
        <v>0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00" t="s">
        <v>81</v>
      </c>
      <c r="AT549" s="201" t="s">
        <v>72</v>
      </c>
      <c r="AU549" s="201" t="s">
        <v>81</v>
      </c>
      <c r="AY549" s="200" t="s">
        <v>143</v>
      </c>
      <c r="BK549" s="202">
        <f>SUM(BK550:BK555)</f>
        <v>0</v>
      </c>
    </row>
    <row r="550" s="2" customFormat="1" ht="16.5" customHeight="1">
      <c r="A550" s="39"/>
      <c r="B550" s="40"/>
      <c r="C550" s="205" t="s">
        <v>636</v>
      </c>
      <c r="D550" s="205" t="s">
        <v>145</v>
      </c>
      <c r="E550" s="206" t="s">
        <v>1013</v>
      </c>
      <c r="F550" s="207" t="s">
        <v>1014</v>
      </c>
      <c r="G550" s="208" t="s">
        <v>148</v>
      </c>
      <c r="H550" s="209">
        <v>66</v>
      </c>
      <c r="I550" s="210"/>
      <c r="J550" s="211">
        <f>ROUND(I550*H550,2)</f>
        <v>0</v>
      </c>
      <c r="K550" s="207" t="s">
        <v>149</v>
      </c>
      <c r="L550" s="45"/>
      <c r="M550" s="212" t="s">
        <v>19</v>
      </c>
      <c r="N550" s="213" t="s">
        <v>44</v>
      </c>
      <c r="O550" s="85"/>
      <c r="P550" s="214">
        <f>O550*H550</f>
        <v>0</v>
      </c>
      <c r="Q550" s="214">
        <v>0.00036000000000000002</v>
      </c>
      <c r="R550" s="214">
        <f>Q550*H550</f>
        <v>0.02376</v>
      </c>
      <c r="S550" s="214">
        <v>0</v>
      </c>
      <c r="T550" s="215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16" t="s">
        <v>150</v>
      </c>
      <c r="AT550" s="216" t="s">
        <v>145</v>
      </c>
      <c r="AU550" s="216" t="s">
        <v>83</v>
      </c>
      <c r="AY550" s="18" t="s">
        <v>143</v>
      </c>
      <c r="BE550" s="217">
        <f>IF(N550="základní",J550,0)</f>
        <v>0</v>
      </c>
      <c r="BF550" s="217">
        <f>IF(N550="snížená",J550,0)</f>
        <v>0</v>
      </c>
      <c r="BG550" s="217">
        <f>IF(N550="zákl. přenesená",J550,0)</f>
        <v>0</v>
      </c>
      <c r="BH550" s="217">
        <f>IF(N550="sníž. přenesená",J550,0)</f>
        <v>0</v>
      </c>
      <c r="BI550" s="217">
        <f>IF(N550="nulová",J550,0)</f>
        <v>0</v>
      </c>
      <c r="BJ550" s="18" t="s">
        <v>81</v>
      </c>
      <c r="BK550" s="217">
        <f>ROUND(I550*H550,2)</f>
        <v>0</v>
      </c>
      <c r="BL550" s="18" t="s">
        <v>150</v>
      </c>
      <c r="BM550" s="216" t="s">
        <v>1791</v>
      </c>
    </row>
    <row r="551" s="2" customFormat="1">
      <c r="A551" s="39"/>
      <c r="B551" s="40"/>
      <c r="C551" s="41"/>
      <c r="D551" s="218" t="s">
        <v>152</v>
      </c>
      <c r="E551" s="41"/>
      <c r="F551" s="219" t="s">
        <v>1016</v>
      </c>
      <c r="G551" s="41"/>
      <c r="H551" s="41"/>
      <c r="I551" s="220"/>
      <c r="J551" s="41"/>
      <c r="K551" s="41"/>
      <c r="L551" s="45"/>
      <c r="M551" s="221"/>
      <c r="N551" s="222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152</v>
      </c>
      <c r="AU551" s="18" t="s">
        <v>83</v>
      </c>
    </row>
    <row r="552" s="2" customFormat="1">
      <c r="A552" s="39"/>
      <c r="B552" s="40"/>
      <c r="C552" s="41"/>
      <c r="D552" s="223" t="s">
        <v>154</v>
      </c>
      <c r="E552" s="41"/>
      <c r="F552" s="224" t="s">
        <v>1017</v>
      </c>
      <c r="G552" s="41"/>
      <c r="H552" s="41"/>
      <c r="I552" s="220"/>
      <c r="J552" s="41"/>
      <c r="K552" s="41"/>
      <c r="L552" s="45"/>
      <c r="M552" s="221"/>
      <c r="N552" s="222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154</v>
      </c>
      <c r="AU552" s="18" t="s">
        <v>83</v>
      </c>
    </row>
    <row r="553" s="13" customFormat="1">
      <c r="A553" s="13"/>
      <c r="B553" s="225"/>
      <c r="C553" s="226"/>
      <c r="D553" s="218" t="s">
        <v>156</v>
      </c>
      <c r="E553" s="227" t="s">
        <v>19</v>
      </c>
      <c r="F553" s="228" t="s">
        <v>1667</v>
      </c>
      <c r="G553" s="226"/>
      <c r="H553" s="227" t="s">
        <v>19</v>
      </c>
      <c r="I553" s="229"/>
      <c r="J553" s="226"/>
      <c r="K553" s="226"/>
      <c r="L553" s="230"/>
      <c r="M553" s="231"/>
      <c r="N553" s="232"/>
      <c r="O553" s="232"/>
      <c r="P553" s="232"/>
      <c r="Q553" s="232"/>
      <c r="R553" s="232"/>
      <c r="S553" s="232"/>
      <c r="T553" s="23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4" t="s">
        <v>156</v>
      </c>
      <c r="AU553" s="234" t="s">
        <v>83</v>
      </c>
      <c r="AV553" s="13" t="s">
        <v>81</v>
      </c>
      <c r="AW553" s="13" t="s">
        <v>35</v>
      </c>
      <c r="AX553" s="13" t="s">
        <v>73</v>
      </c>
      <c r="AY553" s="234" t="s">
        <v>143</v>
      </c>
    </row>
    <row r="554" s="13" customFormat="1">
      <c r="A554" s="13"/>
      <c r="B554" s="225"/>
      <c r="C554" s="226"/>
      <c r="D554" s="218" t="s">
        <v>156</v>
      </c>
      <c r="E554" s="227" t="s">
        <v>19</v>
      </c>
      <c r="F554" s="228" t="s">
        <v>1668</v>
      </c>
      <c r="G554" s="226"/>
      <c r="H554" s="227" t="s">
        <v>19</v>
      </c>
      <c r="I554" s="229"/>
      <c r="J554" s="226"/>
      <c r="K554" s="226"/>
      <c r="L554" s="230"/>
      <c r="M554" s="231"/>
      <c r="N554" s="232"/>
      <c r="O554" s="232"/>
      <c r="P554" s="232"/>
      <c r="Q554" s="232"/>
      <c r="R554" s="232"/>
      <c r="S554" s="232"/>
      <c r="T554" s="23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4" t="s">
        <v>156</v>
      </c>
      <c r="AU554" s="234" t="s">
        <v>83</v>
      </c>
      <c r="AV554" s="13" t="s">
        <v>81</v>
      </c>
      <c r="AW554" s="13" t="s">
        <v>35</v>
      </c>
      <c r="AX554" s="13" t="s">
        <v>73</v>
      </c>
      <c r="AY554" s="234" t="s">
        <v>143</v>
      </c>
    </row>
    <row r="555" s="14" customFormat="1">
      <c r="A555" s="14"/>
      <c r="B555" s="235"/>
      <c r="C555" s="236"/>
      <c r="D555" s="218" t="s">
        <v>156</v>
      </c>
      <c r="E555" s="237" t="s">
        <v>19</v>
      </c>
      <c r="F555" s="238" t="s">
        <v>1792</v>
      </c>
      <c r="G555" s="236"/>
      <c r="H555" s="239">
        <v>66</v>
      </c>
      <c r="I555" s="240"/>
      <c r="J555" s="236"/>
      <c r="K555" s="236"/>
      <c r="L555" s="241"/>
      <c r="M555" s="242"/>
      <c r="N555" s="243"/>
      <c r="O555" s="243"/>
      <c r="P555" s="243"/>
      <c r="Q555" s="243"/>
      <c r="R555" s="243"/>
      <c r="S555" s="243"/>
      <c r="T555" s="24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5" t="s">
        <v>156</v>
      </c>
      <c r="AU555" s="245" t="s">
        <v>83</v>
      </c>
      <c r="AV555" s="14" t="s">
        <v>83</v>
      </c>
      <c r="AW555" s="14" t="s">
        <v>35</v>
      </c>
      <c r="AX555" s="14" t="s">
        <v>81</v>
      </c>
      <c r="AY555" s="245" t="s">
        <v>143</v>
      </c>
    </row>
    <row r="556" s="12" customFormat="1" ht="22.8" customHeight="1">
      <c r="A556" s="12"/>
      <c r="B556" s="189"/>
      <c r="C556" s="190"/>
      <c r="D556" s="191" t="s">
        <v>72</v>
      </c>
      <c r="E556" s="203" t="s">
        <v>1141</v>
      </c>
      <c r="F556" s="203" t="s">
        <v>1142</v>
      </c>
      <c r="G556" s="190"/>
      <c r="H556" s="190"/>
      <c r="I556" s="193"/>
      <c r="J556" s="204">
        <f>BK556</f>
        <v>0</v>
      </c>
      <c r="K556" s="190"/>
      <c r="L556" s="195"/>
      <c r="M556" s="196"/>
      <c r="N556" s="197"/>
      <c r="O556" s="197"/>
      <c r="P556" s="198">
        <f>SUM(P557:P562)</f>
        <v>0</v>
      </c>
      <c r="Q556" s="197"/>
      <c r="R556" s="198">
        <f>SUM(R557:R562)</f>
        <v>0</v>
      </c>
      <c r="S556" s="197"/>
      <c r="T556" s="199">
        <f>SUM(T557:T562)</f>
        <v>0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200" t="s">
        <v>81</v>
      </c>
      <c r="AT556" s="201" t="s">
        <v>72</v>
      </c>
      <c r="AU556" s="201" t="s">
        <v>81</v>
      </c>
      <c r="AY556" s="200" t="s">
        <v>143</v>
      </c>
      <c r="BK556" s="202">
        <f>SUM(BK557:BK562)</f>
        <v>0</v>
      </c>
    </row>
    <row r="557" s="2" customFormat="1" ht="21.75" customHeight="1">
      <c r="A557" s="39"/>
      <c r="B557" s="40"/>
      <c r="C557" s="205" t="s">
        <v>642</v>
      </c>
      <c r="D557" s="205" t="s">
        <v>145</v>
      </c>
      <c r="E557" s="206" t="s">
        <v>1144</v>
      </c>
      <c r="F557" s="207" t="s">
        <v>1145</v>
      </c>
      <c r="G557" s="208" t="s">
        <v>471</v>
      </c>
      <c r="H557" s="209">
        <v>1651.819</v>
      </c>
      <c r="I557" s="210"/>
      <c r="J557" s="211">
        <f>ROUND(I557*H557,2)</f>
        <v>0</v>
      </c>
      <c r="K557" s="207" t="s">
        <v>149</v>
      </c>
      <c r="L557" s="45"/>
      <c r="M557" s="212" t="s">
        <v>19</v>
      </c>
      <c r="N557" s="213" t="s">
        <v>44</v>
      </c>
      <c r="O557" s="85"/>
      <c r="P557" s="214">
        <f>O557*H557</f>
        <v>0</v>
      </c>
      <c r="Q557" s="214">
        <v>0</v>
      </c>
      <c r="R557" s="214">
        <f>Q557*H557</f>
        <v>0</v>
      </c>
      <c r="S557" s="214">
        <v>0</v>
      </c>
      <c r="T557" s="215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16" t="s">
        <v>150</v>
      </c>
      <c r="AT557" s="216" t="s">
        <v>145</v>
      </c>
      <c r="AU557" s="216" t="s">
        <v>83</v>
      </c>
      <c r="AY557" s="18" t="s">
        <v>143</v>
      </c>
      <c r="BE557" s="217">
        <f>IF(N557="základní",J557,0)</f>
        <v>0</v>
      </c>
      <c r="BF557" s="217">
        <f>IF(N557="snížená",J557,0)</f>
        <v>0</v>
      </c>
      <c r="BG557" s="217">
        <f>IF(N557="zákl. přenesená",J557,0)</f>
        <v>0</v>
      </c>
      <c r="BH557" s="217">
        <f>IF(N557="sníž. přenesená",J557,0)</f>
        <v>0</v>
      </c>
      <c r="BI557" s="217">
        <f>IF(N557="nulová",J557,0)</f>
        <v>0</v>
      </c>
      <c r="BJ557" s="18" t="s">
        <v>81</v>
      </c>
      <c r="BK557" s="217">
        <f>ROUND(I557*H557,2)</f>
        <v>0</v>
      </c>
      <c r="BL557" s="18" t="s">
        <v>150</v>
      </c>
      <c r="BM557" s="216" t="s">
        <v>1793</v>
      </c>
    </row>
    <row r="558" s="2" customFormat="1">
      <c r="A558" s="39"/>
      <c r="B558" s="40"/>
      <c r="C558" s="41"/>
      <c r="D558" s="218" t="s">
        <v>152</v>
      </c>
      <c r="E558" s="41"/>
      <c r="F558" s="219" t="s">
        <v>1147</v>
      </c>
      <c r="G558" s="41"/>
      <c r="H558" s="41"/>
      <c r="I558" s="220"/>
      <c r="J558" s="41"/>
      <c r="K558" s="41"/>
      <c r="L558" s="45"/>
      <c r="M558" s="221"/>
      <c r="N558" s="222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152</v>
      </c>
      <c r="AU558" s="18" t="s">
        <v>83</v>
      </c>
    </row>
    <row r="559" s="2" customFormat="1">
      <c r="A559" s="39"/>
      <c r="B559" s="40"/>
      <c r="C559" s="41"/>
      <c r="D559" s="223" t="s">
        <v>154</v>
      </c>
      <c r="E559" s="41"/>
      <c r="F559" s="224" t="s">
        <v>1148</v>
      </c>
      <c r="G559" s="41"/>
      <c r="H559" s="41"/>
      <c r="I559" s="220"/>
      <c r="J559" s="41"/>
      <c r="K559" s="41"/>
      <c r="L559" s="45"/>
      <c r="M559" s="221"/>
      <c r="N559" s="222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154</v>
      </c>
      <c r="AU559" s="18" t="s">
        <v>83</v>
      </c>
    </row>
    <row r="560" s="2" customFormat="1" ht="21.75" customHeight="1">
      <c r="A560" s="39"/>
      <c r="B560" s="40"/>
      <c r="C560" s="205" t="s">
        <v>649</v>
      </c>
      <c r="D560" s="205" t="s">
        <v>145</v>
      </c>
      <c r="E560" s="206" t="s">
        <v>1150</v>
      </c>
      <c r="F560" s="207" t="s">
        <v>1151</v>
      </c>
      <c r="G560" s="208" t="s">
        <v>471</v>
      </c>
      <c r="H560" s="209">
        <v>1651.819</v>
      </c>
      <c r="I560" s="210"/>
      <c r="J560" s="211">
        <f>ROUND(I560*H560,2)</f>
        <v>0</v>
      </c>
      <c r="K560" s="207" t="s">
        <v>149</v>
      </c>
      <c r="L560" s="45"/>
      <c r="M560" s="212" t="s">
        <v>19</v>
      </c>
      <c r="N560" s="213" t="s">
        <v>44</v>
      </c>
      <c r="O560" s="85"/>
      <c r="P560" s="214">
        <f>O560*H560</f>
        <v>0</v>
      </c>
      <c r="Q560" s="214">
        <v>0</v>
      </c>
      <c r="R560" s="214">
        <f>Q560*H560</f>
        <v>0</v>
      </c>
      <c r="S560" s="214">
        <v>0</v>
      </c>
      <c r="T560" s="215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16" t="s">
        <v>150</v>
      </c>
      <c r="AT560" s="216" t="s">
        <v>145</v>
      </c>
      <c r="AU560" s="216" t="s">
        <v>83</v>
      </c>
      <c r="AY560" s="18" t="s">
        <v>143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8" t="s">
        <v>81</v>
      </c>
      <c r="BK560" s="217">
        <f>ROUND(I560*H560,2)</f>
        <v>0</v>
      </c>
      <c r="BL560" s="18" t="s">
        <v>150</v>
      </c>
      <c r="BM560" s="216" t="s">
        <v>1794</v>
      </c>
    </row>
    <row r="561" s="2" customFormat="1">
      <c r="A561" s="39"/>
      <c r="B561" s="40"/>
      <c r="C561" s="41"/>
      <c r="D561" s="218" t="s">
        <v>152</v>
      </c>
      <c r="E561" s="41"/>
      <c r="F561" s="219" t="s">
        <v>1153</v>
      </c>
      <c r="G561" s="41"/>
      <c r="H561" s="41"/>
      <c r="I561" s="220"/>
      <c r="J561" s="41"/>
      <c r="K561" s="41"/>
      <c r="L561" s="45"/>
      <c r="M561" s="221"/>
      <c r="N561" s="222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152</v>
      </c>
      <c r="AU561" s="18" t="s">
        <v>83</v>
      </c>
    </row>
    <row r="562" s="2" customFormat="1">
      <c r="A562" s="39"/>
      <c r="B562" s="40"/>
      <c r="C562" s="41"/>
      <c r="D562" s="223" t="s">
        <v>154</v>
      </c>
      <c r="E562" s="41"/>
      <c r="F562" s="224" t="s">
        <v>1154</v>
      </c>
      <c r="G562" s="41"/>
      <c r="H562" s="41"/>
      <c r="I562" s="220"/>
      <c r="J562" s="41"/>
      <c r="K562" s="41"/>
      <c r="L562" s="45"/>
      <c r="M562" s="221"/>
      <c r="N562" s="222"/>
      <c r="O562" s="85"/>
      <c r="P562" s="85"/>
      <c r="Q562" s="85"/>
      <c r="R562" s="85"/>
      <c r="S562" s="85"/>
      <c r="T562" s="86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154</v>
      </c>
      <c r="AU562" s="18" t="s">
        <v>83</v>
      </c>
    </row>
    <row r="563" s="12" customFormat="1" ht="25.92" customHeight="1">
      <c r="A563" s="12"/>
      <c r="B563" s="189"/>
      <c r="C563" s="190"/>
      <c r="D563" s="191" t="s">
        <v>72</v>
      </c>
      <c r="E563" s="192" t="s">
        <v>1170</v>
      </c>
      <c r="F563" s="192" t="s">
        <v>1171</v>
      </c>
      <c r="G563" s="190"/>
      <c r="H563" s="190"/>
      <c r="I563" s="193"/>
      <c r="J563" s="194">
        <f>BK563</f>
        <v>0</v>
      </c>
      <c r="K563" s="190"/>
      <c r="L563" s="195"/>
      <c r="M563" s="196"/>
      <c r="N563" s="197"/>
      <c r="O563" s="197"/>
      <c r="P563" s="198">
        <f>P564+P596+P608+P634</f>
        <v>0</v>
      </c>
      <c r="Q563" s="197"/>
      <c r="R563" s="198">
        <f>R564+R596+R608+R634</f>
        <v>0</v>
      </c>
      <c r="S563" s="197"/>
      <c r="T563" s="199">
        <f>T564+T596+T608+T634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200" t="s">
        <v>191</v>
      </c>
      <c r="AT563" s="201" t="s">
        <v>72</v>
      </c>
      <c r="AU563" s="201" t="s">
        <v>73</v>
      </c>
      <c r="AY563" s="200" t="s">
        <v>143</v>
      </c>
      <c r="BK563" s="202">
        <f>BK564+BK596+BK608+BK634</f>
        <v>0</v>
      </c>
    </row>
    <row r="564" s="12" customFormat="1" ht="22.8" customHeight="1">
      <c r="A564" s="12"/>
      <c r="B564" s="189"/>
      <c r="C564" s="190"/>
      <c r="D564" s="191" t="s">
        <v>72</v>
      </c>
      <c r="E564" s="203" t="s">
        <v>1172</v>
      </c>
      <c r="F564" s="203" t="s">
        <v>1173</v>
      </c>
      <c r="G564" s="190"/>
      <c r="H564" s="190"/>
      <c r="I564" s="193"/>
      <c r="J564" s="204">
        <f>BK564</f>
        <v>0</v>
      </c>
      <c r="K564" s="190"/>
      <c r="L564" s="195"/>
      <c r="M564" s="196"/>
      <c r="N564" s="197"/>
      <c r="O564" s="197"/>
      <c r="P564" s="198">
        <f>SUM(P565:P595)</f>
        <v>0</v>
      </c>
      <c r="Q564" s="197"/>
      <c r="R564" s="198">
        <f>SUM(R565:R595)</f>
        <v>0</v>
      </c>
      <c r="S564" s="197"/>
      <c r="T564" s="199">
        <f>SUM(T565:T595)</f>
        <v>0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00" t="s">
        <v>191</v>
      </c>
      <c r="AT564" s="201" t="s">
        <v>72</v>
      </c>
      <c r="AU564" s="201" t="s">
        <v>81</v>
      </c>
      <c r="AY564" s="200" t="s">
        <v>143</v>
      </c>
      <c r="BK564" s="202">
        <f>SUM(BK565:BK595)</f>
        <v>0</v>
      </c>
    </row>
    <row r="565" s="2" customFormat="1" ht="16.5" customHeight="1">
      <c r="A565" s="39"/>
      <c r="B565" s="40"/>
      <c r="C565" s="205" t="s">
        <v>664</v>
      </c>
      <c r="D565" s="205" t="s">
        <v>145</v>
      </c>
      <c r="E565" s="206" t="s">
        <v>1175</v>
      </c>
      <c r="F565" s="207" t="s">
        <v>1176</v>
      </c>
      <c r="G565" s="208" t="s">
        <v>1177</v>
      </c>
      <c r="H565" s="209">
        <v>2</v>
      </c>
      <c r="I565" s="210"/>
      <c r="J565" s="211">
        <f>ROUND(I565*H565,2)</f>
        <v>0</v>
      </c>
      <c r="K565" s="207" t="s">
        <v>149</v>
      </c>
      <c r="L565" s="45"/>
      <c r="M565" s="212" t="s">
        <v>19</v>
      </c>
      <c r="N565" s="213" t="s">
        <v>44</v>
      </c>
      <c r="O565" s="85"/>
      <c r="P565" s="214">
        <f>O565*H565</f>
        <v>0</v>
      </c>
      <c r="Q565" s="214">
        <v>0</v>
      </c>
      <c r="R565" s="214">
        <f>Q565*H565</f>
        <v>0</v>
      </c>
      <c r="S565" s="214">
        <v>0</v>
      </c>
      <c r="T565" s="215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16" t="s">
        <v>1178</v>
      </c>
      <c r="AT565" s="216" t="s">
        <v>145</v>
      </c>
      <c r="AU565" s="216" t="s">
        <v>83</v>
      </c>
      <c r="AY565" s="18" t="s">
        <v>143</v>
      </c>
      <c r="BE565" s="217">
        <f>IF(N565="základní",J565,0)</f>
        <v>0</v>
      </c>
      <c r="BF565" s="217">
        <f>IF(N565="snížená",J565,0)</f>
        <v>0</v>
      </c>
      <c r="BG565" s="217">
        <f>IF(N565="zákl. přenesená",J565,0)</f>
        <v>0</v>
      </c>
      <c r="BH565" s="217">
        <f>IF(N565="sníž. přenesená",J565,0)</f>
        <v>0</v>
      </c>
      <c r="BI565" s="217">
        <f>IF(N565="nulová",J565,0)</f>
        <v>0</v>
      </c>
      <c r="BJ565" s="18" t="s">
        <v>81</v>
      </c>
      <c r="BK565" s="217">
        <f>ROUND(I565*H565,2)</f>
        <v>0</v>
      </c>
      <c r="BL565" s="18" t="s">
        <v>1178</v>
      </c>
      <c r="BM565" s="216" t="s">
        <v>1795</v>
      </c>
    </row>
    <row r="566" s="2" customFormat="1">
      <c r="A566" s="39"/>
      <c r="B566" s="40"/>
      <c r="C566" s="41"/>
      <c r="D566" s="218" t="s">
        <v>152</v>
      </c>
      <c r="E566" s="41"/>
      <c r="F566" s="219" t="s">
        <v>1176</v>
      </c>
      <c r="G566" s="41"/>
      <c r="H566" s="41"/>
      <c r="I566" s="220"/>
      <c r="J566" s="41"/>
      <c r="K566" s="41"/>
      <c r="L566" s="45"/>
      <c r="M566" s="221"/>
      <c r="N566" s="222"/>
      <c r="O566" s="85"/>
      <c r="P566" s="85"/>
      <c r="Q566" s="85"/>
      <c r="R566" s="85"/>
      <c r="S566" s="85"/>
      <c r="T566" s="86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152</v>
      </c>
      <c r="AU566" s="18" t="s">
        <v>83</v>
      </c>
    </row>
    <row r="567" s="2" customFormat="1">
      <c r="A567" s="39"/>
      <c r="B567" s="40"/>
      <c r="C567" s="41"/>
      <c r="D567" s="223" t="s">
        <v>154</v>
      </c>
      <c r="E567" s="41"/>
      <c r="F567" s="224" t="s">
        <v>1180</v>
      </c>
      <c r="G567" s="41"/>
      <c r="H567" s="41"/>
      <c r="I567" s="220"/>
      <c r="J567" s="41"/>
      <c r="K567" s="41"/>
      <c r="L567" s="45"/>
      <c r="M567" s="221"/>
      <c r="N567" s="222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154</v>
      </c>
      <c r="AU567" s="18" t="s">
        <v>83</v>
      </c>
    </row>
    <row r="568" s="13" customFormat="1">
      <c r="A568" s="13"/>
      <c r="B568" s="225"/>
      <c r="C568" s="226"/>
      <c r="D568" s="218" t="s">
        <v>156</v>
      </c>
      <c r="E568" s="227" t="s">
        <v>19</v>
      </c>
      <c r="F568" s="228" t="s">
        <v>1181</v>
      </c>
      <c r="G568" s="226"/>
      <c r="H568" s="227" t="s">
        <v>19</v>
      </c>
      <c r="I568" s="229"/>
      <c r="J568" s="226"/>
      <c r="K568" s="226"/>
      <c r="L568" s="230"/>
      <c r="M568" s="231"/>
      <c r="N568" s="232"/>
      <c r="O568" s="232"/>
      <c r="P568" s="232"/>
      <c r="Q568" s="232"/>
      <c r="R568" s="232"/>
      <c r="S568" s="232"/>
      <c r="T568" s="23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4" t="s">
        <v>156</v>
      </c>
      <c r="AU568" s="234" t="s">
        <v>83</v>
      </c>
      <c r="AV568" s="13" t="s">
        <v>81</v>
      </c>
      <c r="AW568" s="13" t="s">
        <v>35</v>
      </c>
      <c r="AX568" s="13" t="s">
        <v>73</v>
      </c>
      <c r="AY568" s="234" t="s">
        <v>143</v>
      </c>
    </row>
    <row r="569" s="14" customFormat="1">
      <c r="A569" s="14"/>
      <c r="B569" s="235"/>
      <c r="C569" s="236"/>
      <c r="D569" s="218" t="s">
        <v>156</v>
      </c>
      <c r="E569" s="237" t="s">
        <v>19</v>
      </c>
      <c r="F569" s="238" t="s">
        <v>83</v>
      </c>
      <c r="G569" s="236"/>
      <c r="H569" s="239">
        <v>2</v>
      </c>
      <c r="I569" s="240"/>
      <c r="J569" s="236"/>
      <c r="K569" s="236"/>
      <c r="L569" s="241"/>
      <c r="M569" s="242"/>
      <c r="N569" s="243"/>
      <c r="O569" s="243"/>
      <c r="P569" s="243"/>
      <c r="Q569" s="243"/>
      <c r="R569" s="243"/>
      <c r="S569" s="243"/>
      <c r="T569" s="24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5" t="s">
        <v>156</v>
      </c>
      <c r="AU569" s="245" t="s">
        <v>83</v>
      </c>
      <c r="AV569" s="14" t="s">
        <v>83</v>
      </c>
      <c r="AW569" s="14" t="s">
        <v>35</v>
      </c>
      <c r="AX569" s="14" t="s">
        <v>81</v>
      </c>
      <c r="AY569" s="245" t="s">
        <v>143</v>
      </c>
    </row>
    <row r="570" s="2" customFormat="1" ht="16.5" customHeight="1">
      <c r="A570" s="39"/>
      <c r="B570" s="40"/>
      <c r="C570" s="205" t="s">
        <v>682</v>
      </c>
      <c r="D570" s="205" t="s">
        <v>145</v>
      </c>
      <c r="E570" s="206" t="s">
        <v>1183</v>
      </c>
      <c r="F570" s="207" t="s">
        <v>1184</v>
      </c>
      <c r="G570" s="208" t="s">
        <v>1185</v>
      </c>
      <c r="H570" s="209">
        <v>1</v>
      </c>
      <c r="I570" s="210"/>
      <c r="J570" s="211">
        <f>ROUND(I570*H570,2)</f>
        <v>0</v>
      </c>
      <c r="K570" s="207" t="s">
        <v>149</v>
      </c>
      <c r="L570" s="45"/>
      <c r="M570" s="212" t="s">
        <v>19</v>
      </c>
      <c r="N570" s="213" t="s">
        <v>44</v>
      </c>
      <c r="O570" s="85"/>
      <c r="P570" s="214">
        <f>O570*H570</f>
        <v>0</v>
      </c>
      <c r="Q570" s="214">
        <v>0</v>
      </c>
      <c r="R570" s="214">
        <f>Q570*H570</f>
        <v>0</v>
      </c>
      <c r="S570" s="214">
        <v>0</v>
      </c>
      <c r="T570" s="215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16" t="s">
        <v>1178</v>
      </c>
      <c r="AT570" s="216" t="s">
        <v>145</v>
      </c>
      <c r="AU570" s="216" t="s">
        <v>83</v>
      </c>
      <c r="AY570" s="18" t="s">
        <v>143</v>
      </c>
      <c r="BE570" s="217">
        <f>IF(N570="základní",J570,0)</f>
        <v>0</v>
      </c>
      <c r="BF570" s="217">
        <f>IF(N570="snížená",J570,0)</f>
        <v>0</v>
      </c>
      <c r="BG570" s="217">
        <f>IF(N570="zákl. přenesená",J570,0)</f>
        <v>0</v>
      </c>
      <c r="BH570" s="217">
        <f>IF(N570="sníž. přenesená",J570,0)</f>
        <v>0</v>
      </c>
      <c r="BI570" s="217">
        <f>IF(N570="nulová",J570,0)</f>
        <v>0</v>
      </c>
      <c r="BJ570" s="18" t="s">
        <v>81</v>
      </c>
      <c r="BK570" s="217">
        <f>ROUND(I570*H570,2)</f>
        <v>0</v>
      </c>
      <c r="BL570" s="18" t="s">
        <v>1178</v>
      </c>
      <c r="BM570" s="216" t="s">
        <v>1796</v>
      </c>
    </row>
    <row r="571" s="2" customFormat="1">
      <c r="A571" s="39"/>
      <c r="B571" s="40"/>
      <c r="C571" s="41"/>
      <c r="D571" s="218" t="s">
        <v>152</v>
      </c>
      <c r="E571" s="41"/>
      <c r="F571" s="219" t="s">
        <v>1184</v>
      </c>
      <c r="G571" s="41"/>
      <c r="H571" s="41"/>
      <c r="I571" s="220"/>
      <c r="J571" s="41"/>
      <c r="K571" s="41"/>
      <c r="L571" s="45"/>
      <c r="M571" s="221"/>
      <c r="N571" s="222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152</v>
      </c>
      <c r="AU571" s="18" t="s">
        <v>83</v>
      </c>
    </row>
    <row r="572" s="2" customFormat="1">
      <c r="A572" s="39"/>
      <c r="B572" s="40"/>
      <c r="C572" s="41"/>
      <c r="D572" s="223" t="s">
        <v>154</v>
      </c>
      <c r="E572" s="41"/>
      <c r="F572" s="224" t="s">
        <v>1187</v>
      </c>
      <c r="G572" s="41"/>
      <c r="H572" s="41"/>
      <c r="I572" s="220"/>
      <c r="J572" s="41"/>
      <c r="K572" s="41"/>
      <c r="L572" s="45"/>
      <c r="M572" s="221"/>
      <c r="N572" s="222"/>
      <c r="O572" s="85"/>
      <c r="P572" s="85"/>
      <c r="Q572" s="85"/>
      <c r="R572" s="85"/>
      <c r="S572" s="85"/>
      <c r="T572" s="86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154</v>
      </c>
      <c r="AU572" s="18" t="s">
        <v>83</v>
      </c>
    </row>
    <row r="573" s="13" customFormat="1">
      <c r="A573" s="13"/>
      <c r="B573" s="225"/>
      <c r="C573" s="226"/>
      <c r="D573" s="218" t="s">
        <v>156</v>
      </c>
      <c r="E573" s="227" t="s">
        <v>19</v>
      </c>
      <c r="F573" s="228" t="s">
        <v>1188</v>
      </c>
      <c r="G573" s="226"/>
      <c r="H573" s="227" t="s">
        <v>19</v>
      </c>
      <c r="I573" s="229"/>
      <c r="J573" s="226"/>
      <c r="K573" s="226"/>
      <c r="L573" s="230"/>
      <c r="M573" s="231"/>
      <c r="N573" s="232"/>
      <c r="O573" s="232"/>
      <c r="P573" s="232"/>
      <c r="Q573" s="232"/>
      <c r="R573" s="232"/>
      <c r="S573" s="232"/>
      <c r="T573" s="23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4" t="s">
        <v>156</v>
      </c>
      <c r="AU573" s="234" t="s">
        <v>83</v>
      </c>
      <c r="AV573" s="13" t="s">
        <v>81</v>
      </c>
      <c r="AW573" s="13" t="s">
        <v>35</v>
      </c>
      <c r="AX573" s="13" t="s">
        <v>73</v>
      </c>
      <c r="AY573" s="234" t="s">
        <v>143</v>
      </c>
    </row>
    <row r="574" s="14" customFormat="1">
      <c r="A574" s="14"/>
      <c r="B574" s="235"/>
      <c r="C574" s="236"/>
      <c r="D574" s="218" t="s">
        <v>156</v>
      </c>
      <c r="E574" s="237" t="s">
        <v>19</v>
      </c>
      <c r="F574" s="238" t="s">
        <v>81</v>
      </c>
      <c r="G574" s="236"/>
      <c r="H574" s="239">
        <v>1</v>
      </c>
      <c r="I574" s="240"/>
      <c r="J574" s="236"/>
      <c r="K574" s="236"/>
      <c r="L574" s="241"/>
      <c r="M574" s="242"/>
      <c r="N574" s="243"/>
      <c r="O574" s="243"/>
      <c r="P574" s="243"/>
      <c r="Q574" s="243"/>
      <c r="R574" s="243"/>
      <c r="S574" s="243"/>
      <c r="T574" s="24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5" t="s">
        <v>156</v>
      </c>
      <c r="AU574" s="245" t="s">
        <v>83</v>
      </c>
      <c r="AV574" s="14" t="s">
        <v>83</v>
      </c>
      <c r="AW574" s="14" t="s">
        <v>35</v>
      </c>
      <c r="AX574" s="14" t="s">
        <v>81</v>
      </c>
      <c r="AY574" s="245" t="s">
        <v>143</v>
      </c>
    </row>
    <row r="575" s="2" customFormat="1" ht="16.5" customHeight="1">
      <c r="A575" s="39"/>
      <c r="B575" s="40"/>
      <c r="C575" s="205" t="s">
        <v>697</v>
      </c>
      <c r="D575" s="205" t="s">
        <v>145</v>
      </c>
      <c r="E575" s="206" t="s">
        <v>1190</v>
      </c>
      <c r="F575" s="207" t="s">
        <v>1191</v>
      </c>
      <c r="G575" s="208" t="s">
        <v>1185</v>
      </c>
      <c r="H575" s="209">
        <v>1</v>
      </c>
      <c r="I575" s="210"/>
      <c r="J575" s="211">
        <f>ROUND(I575*H575,2)</f>
        <v>0</v>
      </c>
      <c r="K575" s="207" t="s">
        <v>149</v>
      </c>
      <c r="L575" s="45"/>
      <c r="M575" s="212" t="s">
        <v>19</v>
      </c>
      <c r="N575" s="213" t="s">
        <v>44</v>
      </c>
      <c r="O575" s="85"/>
      <c r="P575" s="214">
        <f>O575*H575</f>
        <v>0</v>
      </c>
      <c r="Q575" s="214">
        <v>0</v>
      </c>
      <c r="R575" s="214">
        <f>Q575*H575</f>
        <v>0</v>
      </c>
      <c r="S575" s="214">
        <v>0</v>
      </c>
      <c r="T575" s="215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16" t="s">
        <v>1178</v>
      </c>
      <c r="AT575" s="216" t="s">
        <v>145</v>
      </c>
      <c r="AU575" s="216" t="s">
        <v>83</v>
      </c>
      <c r="AY575" s="18" t="s">
        <v>143</v>
      </c>
      <c r="BE575" s="217">
        <f>IF(N575="základní",J575,0)</f>
        <v>0</v>
      </c>
      <c r="BF575" s="217">
        <f>IF(N575="snížená",J575,0)</f>
        <v>0</v>
      </c>
      <c r="BG575" s="217">
        <f>IF(N575="zákl. přenesená",J575,0)</f>
        <v>0</v>
      </c>
      <c r="BH575" s="217">
        <f>IF(N575="sníž. přenesená",J575,0)</f>
        <v>0</v>
      </c>
      <c r="BI575" s="217">
        <f>IF(N575="nulová",J575,0)</f>
        <v>0</v>
      </c>
      <c r="BJ575" s="18" t="s">
        <v>81</v>
      </c>
      <c r="BK575" s="217">
        <f>ROUND(I575*H575,2)</f>
        <v>0</v>
      </c>
      <c r="BL575" s="18" t="s">
        <v>1178</v>
      </c>
      <c r="BM575" s="216" t="s">
        <v>1797</v>
      </c>
    </row>
    <row r="576" s="2" customFormat="1">
      <c r="A576" s="39"/>
      <c r="B576" s="40"/>
      <c r="C576" s="41"/>
      <c r="D576" s="218" t="s">
        <v>152</v>
      </c>
      <c r="E576" s="41"/>
      <c r="F576" s="219" t="s">
        <v>1191</v>
      </c>
      <c r="G576" s="41"/>
      <c r="H576" s="41"/>
      <c r="I576" s="220"/>
      <c r="J576" s="41"/>
      <c r="K576" s="41"/>
      <c r="L576" s="45"/>
      <c r="M576" s="221"/>
      <c r="N576" s="222"/>
      <c r="O576" s="85"/>
      <c r="P576" s="85"/>
      <c r="Q576" s="85"/>
      <c r="R576" s="85"/>
      <c r="S576" s="85"/>
      <c r="T576" s="86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152</v>
      </c>
      <c r="AU576" s="18" t="s">
        <v>83</v>
      </c>
    </row>
    <row r="577" s="2" customFormat="1">
      <c r="A577" s="39"/>
      <c r="B577" s="40"/>
      <c r="C577" s="41"/>
      <c r="D577" s="223" t="s">
        <v>154</v>
      </c>
      <c r="E577" s="41"/>
      <c r="F577" s="224" t="s">
        <v>1193</v>
      </c>
      <c r="G577" s="41"/>
      <c r="H577" s="41"/>
      <c r="I577" s="220"/>
      <c r="J577" s="41"/>
      <c r="K577" s="41"/>
      <c r="L577" s="45"/>
      <c r="M577" s="221"/>
      <c r="N577" s="222"/>
      <c r="O577" s="85"/>
      <c r="P577" s="85"/>
      <c r="Q577" s="85"/>
      <c r="R577" s="85"/>
      <c r="S577" s="85"/>
      <c r="T577" s="86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154</v>
      </c>
      <c r="AU577" s="18" t="s">
        <v>83</v>
      </c>
    </row>
    <row r="578" s="13" customFormat="1">
      <c r="A578" s="13"/>
      <c r="B578" s="225"/>
      <c r="C578" s="226"/>
      <c r="D578" s="218" t="s">
        <v>156</v>
      </c>
      <c r="E578" s="227" t="s">
        <v>19</v>
      </c>
      <c r="F578" s="228" t="s">
        <v>1194</v>
      </c>
      <c r="G578" s="226"/>
      <c r="H578" s="227" t="s">
        <v>19</v>
      </c>
      <c r="I578" s="229"/>
      <c r="J578" s="226"/>
      <c r="K578" s="226"/>
      <c r="L578" s="230"/>
      <c r="M578" s="231"/>
      <c r="N578" s="232"/>
      <c r="O578" s="232"/>
      <c r="P578" s="232"/>
      <c r="Q578" s="232"/>
      <c r="R578" s="232"/>
      <c r="S578" s="232"/>
      <c r="T578" s="23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4" t="s">
        <v>156</v>
      </c>
      <c r="AU578" s="234" t="s">
        <v>83</v>
      </c>
      <c r="AV578" s="13" t="s">
        <v>81</v>
      </c>
      <c r="AW578" s="13" t="s">
        <v>35</v>
      </c>
      <c r="AX578" s="13" t="s">
        <v>73</v>
      </c>
      <c r="AY578" s="234" t="s">
        <v>143</v>
      </c>
    </row>
    <row r="579" s="14" customFormat="1">
      <c r="A579" s="14"/>
      <c r="B579" s="235"/>
      <c r="C579" s="236"/>
      <c r="D579" s="218" t="s">
        <v>156</v>
      </c>
      <c r="E579" s="237" t="s">
        <v>19</v>
      </c>
      <c r="F579" s="238" t="s">
        <v>81</v>
      </c>
      <c r="G579" s="236"/>
      <c r="H579" s="239">
        <v>1</v>
      </c>
      <c r="I579" s="240"/>
      <c r="J579" s="236"/>
      <c r="K579" s="236"/>
      <c r="L579" s="241"/>
      <c r="M579" s="242"/>
      <c r="N579" s="243"/>
      <c r="O579" s="243"/>
      <c r="P579" s="243"/>
      <c r="Q579" s="243"/>
      <c r="R579" s="243"/>
      <c r="S579" s="243"/>
      <c r="T579" s="24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5" t="s">
        <v>156</v>
      </c>
      <c r="AU579" s="245" t="s">
        <v>83</v>
      </c>
      <c r="AV579" s="14" t="s">
        <v>83</v>
      </c>
      <c r="AW579" s="14" t="s">
        <v>35</v>
      </c>
      <c r="AX579" s="14" t="s">
        <v>81</v>
      </c>
      <c r="AY579" s="245" t="s">
        <v>143</v>
      </c>
    </row>
    <row r="580" s="2" customFormat="1" ht="16.5" customHeight="1">
      <c r="A580" s="39"/>
      <c r="B580" s="40"/>
      <c r="C580" s="205" t="s">
        <v>703</v>
      </c>
      <c r="D580" s="205" t="s">
        <v>145</v>
      </c>
      <c r="E580" s="206" t="s">
        <v>1196</v>
      </c>
      <c r="F580" s="207" t="s">
        <v>1197</v>
      </c>
      <c r="G580" s="208" t="s">
        <v>1185</v>
      </c>
      <c r="H580" s="209">
        <v>1</v>
      </c>
      <c r="I580" s="210"/>
      <c r="J580" s="211">
        <f>ROUND(I580*H580,2)</f>
        <v>0</v>
      </c>
      <c r="K580" s="207" t="s">
        <v>149</v>
      </c>
      <c r="L580" s="45"/>
      <c r="M580" s="212" t="s">
        <v>19</v>
      </c>
      <c r="N580" s="213" t="s">
        <v>44</v>
      </c>
      <c r="O580" s="85"/>
      <c r="P580" s="214">
        <f>O580*H580</f>
        <v>0</v>
      </c>
      <c r="Q580" s="214">
        <v>0</v>
      </c>
      <c r="R580" s="214">
        <f>Q580*H580</f>
        <v>0</v>
      </c>
      <c r="S580" s="214">
        <v>0</v>
      </c>
      <c r="T580" s="215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16" t="s">
        <v>1178</v>
      </c>
      <c r="AT580" s="216" t="s">
        <v>145</v>
      </c>
      <c r="AU580" s="216" t="s">
        <v>83</v>
      </c>
      <c r="AY580" s="18" t="s">
        <v>143</v>
      </c>
      <c r="BE580" s="217">
        <f>IF(N580="základní",J580,0)</f>
        <v>0</v>
      </c>
      <c r="BF580" s="217">
        <f>IF(N580="snížená",J580,0)</f>
        <v>0</v>
      </c>
      <c r="BG580" s="217">
        <f>IF(N580="zákl. přenesená",J580,0)</f>
        <v>0</v>
      </c>
      <c r="BH580" s="217">
        <f>IF(N580="sníž. přenesená",J580,0)</f>
        <v>0</v>
      </c>
      <c r="BI580" s="217">
        <f>IF(N580="nulová",J580,0)</f>
        <v>0</v>
      </c>
      <c r="BJ580" s="18" t="s">
        <v>81</v>
      </c>
      <c r="BK580" s="217">
        <f>ROUND(I580*H580,2)</f>
        <v>0</v>
      </c>
      <c r="BL580" s="18" t="s">
        <v>1178</v>
      </c>
      <c r="BM580" s="216" t="s">
        <v>1798</v>
      </c>
    </row>
    <row r="581" s="2" customFormat="1">
      <c r="A581" s="39"/>
      <c r="B581" s="40"/>
      <c r="C581" s="41"/>
      <c r="D581" s="218" t="s">
        <v>152</v>
      </c>
      <c r="E581" s="41"/>
      <c r="F581" s="219" t="s">
        <v>1197</v>
      </c>
      <c r="G581" s="41"/>
      <c r="H581" s="41"/>
      <c r="I581" s="220"/>
      <c r="J581" s="41"/>
      <c r="K581" s="41"/>
      <c r="L581" s="45"/>
      <c r="M581" s="221"/>
      <c r="N581" s="222"/>
      <c r="O581" s="85"/>
      <c r="P581" s="85"/>
      <c r="Q581" s="85"/>
      <c r="R581" s="85"/>
      <c r="S581" s="85"/>
      <c r="T581" s="86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152</v>
      </c>
      <c r="AU581" s="18" t="s">
        <v>83</v>
      </c>
    </row>
    <row r="582" s="2" customFormat="1">
      <c r="A582" s="39"/>
      <c r="B582" s="40"/>
      <c r="C582" s="41"/>
      <c r="D582" s="223" t="s">
        <v>154</v>
      </c>
      <c r="E582" s="41"/>
      <c r="F582" s="224" t="s">
        <v>1199</v>
      </c>
      <c r="G582" s="41"/>
      <c r="H582" s="41"/>
      <c r="I582" s="220"/>
      <c r="J582" s="41"/>
      <c r="K582" s="41"/>
      <c r="L582" s="45"/>
      <c r="M582" s="221"/>
      <c r="N582" s="222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154</v>
      </c>
      <c r="AU582" s="18" t="s">
        <v>83</v>
      </c>
    </row>
    <row r="583" s="13" customFormat="1">
      <c r="A583" s="13"/>
      <c r="B583" s="225"/>
      <c r="C583" s="226"/>
      <c r="D583" s="218" t="s">
        <v>156</v>
      </c>
      <c r="E583" s="227" t="s">
        <v>19</v>
      </c>
      <c r="F583" s="228" t="s">
        <v>1200</v>
      </c>
      <c r="G583" s="226"/>
      <c r="H583" s="227" t="s">
        <v>19</v>
      </c>
      <c r="I583" s="229"/>
      <c r="J583" s="226"/>
      <c r="K583" s="226"/>
      <c r="L583" s="230"/>
      <c r="M583" s="231"/>
      <c r="N583" s="232"/>
      <c r="O583" s="232"/>
      <c r="P583" s="232"/>
      <c r="Q583" s="232"/>
      <c r="R583" s="232"/>
      <c r="S583" s="232"/>
      <c r="T583" s="23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4" t="s">
        <v>156</v>
      </c>
      <c r="AU583" s="234" t="s">
        <v>83</v>
      </c>
      <c r="AV583" s="13" t="s">
        <v>81</v>
      </c>
      <c r="AW583" s="13" t="s">
        <v>35</v>
      </c>
      <c r="AX583" s="13" t="s">
        <v>73</v>
      </c>
      <c r="AY583" s="234" t="s">
        <v>143</v>
      </c>
    </row>
    <row r="584" s="14" customFormat="1">
      <c r="A584" s="14"/>
      <c r="B584" s="235"/>
      <c r="C584" s="236"/>
      <c r="D584" s="218" t="s">
        <v>156</v>
      </c>
      <c r="E584" s="237" t="s">
        <v>19</v>
      </c>
      <c r="F584" s="238" t="s">
        <v>81</v>
      </c>
      <c r="G584" s="236"/>
      <c r="H584" s="239">
        <v>1</v>
      </c>
      <c r="I584" s="240"/>
      <c r="J584" s="236"/>
      <c r="K584" s="236"/>
      <c r="L584" s="241"/>
      <c r="M584" s="242"/>
      <c r="N584" s="243"/>
      <c r="O584" s="243"/>
      <c r="P584" s="243"/>
      <c r="Q584" s="243"/>
      <c r="R584" s="243"/>
      <c r="S584" s="243"/>
      <c r="T584" s="24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5" t="s">
        <v>156</v>
      </c>
      <c r="AU584" s="245" t="s">
        <v>83</v>
      </c>
      <c r="AV584" s="14" t="s">
        <v>83</v>
      </c>
      <c r="AW584" s="14" t="s">
        <v>35</v>
      </c>
      <c r="AX584" s="14" t="s">
        <v>81</v>
      </c>
      <c r="AY584" s="245" t="s">
        <v>143</v>
      </c>
    </row>
    <row r="585" s="2" customFormat="1" ht="16.5" customHeight="1">
      <c r="A585" s="39"/>
      <c r="B585" s="40"/>
      <c r="C585" s="205" t="s">
        <v>720</v>
      </c>
      <c r="D585" s="205" t="s">
        <v>145</v>
      </c>
      <c r="E585" s="206" t="s">
        <v>1202</v>
      </c>
      <c r="F585" s="207" t="s">
        <v>1203</v>
      </c>
      <c r="G585" s="208" t="s">
        <v>1185</v>
      </c>
      <c r="H585" s="209">
        <v>1</v>
      </c>
      <c r="I585" s="210"/>
      <c r="J585" s="211">
        <f>ROUND(I585*H585,2)</f>
        <v>0</v>
      </c>
      <c r="K585" s="207" t="s">
        <v>149</v>
      </c>
      <c r="L585" s="45"/>
      <c r="M585" s="212" t="s">
        <v>19</v>
      </c>
      <c r="N585" s="213" t="s">
        <v>44</v>
      </c>
      <c r="O585" s="85"/>
      <c r="P585" s="214">
        <f>O585*H585</f>
        <v>0</v>
      </c>
      <c r="Q585" s="214">
        <v>0</v>
      </c>
      <c r="R585" s="214">
        <f>Q585*H585</f>
        <v>0</v>
      </c>
      <c r="S585" s="214">
        <v>0</v>
      </c>
      <c r="T585" s="215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16" t="s">
        <v>1178</v>
      </c>
      <c r="AT585" s="216" t="s">
        <v>145</v>
      </c>
      <c r="AU585" s="216" t="s">
        <v>83</v>
      </c>
      <c r="AY585" s="18" t="s">
        <v>143</v>
      </c>
      <c r="BE585" s="217">
        <f>IF(N585="základní",J585,0)</f>
        <v>0</v>
      </c>
      <c r="BF585" s="217">
        <f>IF(N585="snížená",J585,0)</f>
        <v>0</v>
      </c>
      <c r="BG585" s="217">
        <f>IF(N585="zákl. přenesená",J585,0)</f>
        <v>0</v>
      </c>
      <c r="BH585" s="217">
        <f>IF(N585="sníž. přenesená",J585,0)</f>
        <v>0</v>
      </c>
      <c r="BI585" s="217">
        <f>IF(N585="nulová",J585,0)</f>
        <v>0</v>
      </c>
      <c r="BJ585" s="18" t="s">
        <v>81</v>
      </c>
      <c r="BK585" s="217">
        <f>ROUND(I585*H585,2)</f>
        <v>0</v>
      </c>
      <c r="BL585" s="18" t="s">
        <v>1178</v>
      </c>
      <c r="BM585" s="216" t="s">
        <v>1799</v>
      </c>
    </row>
    <row r="586" s="2" customFormat="1">
      <c r="A586" s="39"/>
      <c r="B586" s="40"/>
      <c r="C586" s="41"/>
      <c r="D586" s="218" t="s">
        <v>152</v>
      </c>
      <c r="E586" s="41"/>
      <c r="F586" s="219" t="s">
        <v>1203</v>
      </c>
      <c r="G586" s="41"/>
      <c r="H586" s="41"/>
      <c r="I586" s="220"/>
      <c r="J586" s="41"/>
      <c r="K586" s="41"/>
      <c r="L586" s="45"/>
      <c r="M586" s="221"/>
      <c r="N586" s="222"/>
      <c r="O586" s="85"/>
      <c r="P586" s="85"/>
      <c r="Q586" s="85"/>
      <c r="R586" s="85"/>
      <c r="S586" s="85"/>
      <c r="T586" s="86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152</v>
      </c>
      <c r="AU586" s="18" t="s">
        <v>83</v>
      </c>
    </row>
    <row r="587" s="2" customFormat="1">
      <c r="A587" s="39"/>
      <c r="B587" s="40"/>
      <c r="C587" s="41"/>
      <c r="D587" s="223" t="s">
        <v>154</v>
      </c>
      <c r="E587" s="41"/>
      <c r="F587" s="224" t="s">
        <v>1205</v>
      </c>
      <c r="G587" s="41"/>
      <c r="H587" s="41"/>
      <c r="I587" s="220"/>
      <c r="J587" s="41"/>
      <c r="K587" s="41"/>
      <c r="L587" s="45"/>
      <c r="M587" s="221"/>
      <c r="N587" s="222"/>
      <c r="O587" s="85"/>
      <c r="P587" s="85"/>
      <c r="Q587" s="85"/>
      <c r="R587" s="85"/>
      <c r="S587" s="85"/>
      <c r="T587" s="86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154</v>
      </c>
      <c r="AU587" s="18" t="s">
        <v>83</v>
      </c>
    </row>
    <row r="588" s="13" customFormat="1">
      <c r="A588" s="13"/>
      <c r="B588" s="225"/>
      <c r="C588" s="226"/>
      <c r="D588" s="218" t="s">
        <v>156</v>
      </c>
      <c r="E588" s="227" t="s">
        <v>19</v>
      </c>
      <c r="F588" s="228" t="s">
        <v>1206</v>
      </c>
      <c r="G588" s="226"/>
      <c r="H588" s="227" t="s">
        <v>19</v>
      </c>
      <c r="I588" s="229"/>
      <c r="J588" s="226"/>
      <c r="K588" s="226"/>
      <c r="L588" s="230"/>
      <c r="M588" s="231"/>
      <c r="N588" s="232"/>
      <c r="O588" s="232"/>
      <c r="P588" s="232"/>
      <c r="Q588" s="232"/>
      <c r="R588" s="232"/>
      <c r="S588" s="232"/>
      <c r="T588" s="23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4" t="s">
        <v>156</v>
      </c>
      <c r="AU588" s="234" t="s">
        <v>83</v>
      </c>
      <c r="AV588" s="13" t="s">
        <v>81</v>
      </c>
      <c r="AW588" s="13" t="s">
        <v>35</v>
      </c>
      <c r="AX588" s="13" t="s">
        <v>73</v>
      </c>
      <c r="AY588" s="234" t="s">
        <v>143</v>
      </c>
    </row>
    <row r="589" s="14" customFormat="1">
      <c r="A589" s="14"/>
      <c r="B589" s="235"/>
      <c r="C589" s="236"/>
      <c r="D589" s="218" t="s">
        <v>156</v>
      </c>
      <c r="E589" s="237" t="s">
        <v>19</v>
      </c>
      <c r="F589" s="238" t="s">
        <v>81</v>
      </c>
      <c r="G589" s="236"/>
      <c r="H589" s="239">
        <v>1</v>
      </c>
      <c r="I589" s="240"/>
      <c r="J589" s="236"/>
      <c r="K589" s="236"/>
      <c r="L589" s="241"/>
      <c r="M589" s="242"/>
      <c r="N589" s="243"/>
      <c r="O589" s="243"/>
      <c r="P589" s="243"/>
      <c r="Q589" s="243"/>
      <c r="R589" s="243"/>
      <c r="S589" s="243"/>
      <c r="T589" s="24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5" t="s">
        <v>156</v>
      </c>
      <c r="AU589" s="245" t="s">
        <v>83</v>
      </c>
      <c r="AV589" s="14" t="s">
        <v>83</v>
      </c>
      <c r="AW589" s="14" t="s">
        <v>35</v>
      </c>
      <c r="AX589" s="14" t="s">
        <v>81</v>
      </c>
      <c r="AY589" s="245" t="s">
        <v>143</v>
      </c>
    </row>
    <row r="590" s="2" customFormat="1" ht="16.5" customHeight="1">
      <c r="A590" s="39"/>
      <c r="B590" s="40"/>
      <c r="C590" s="205" t="s">
        <v>730</v>
      </c>
      <c r="D590" s="205" t="s">
        <v>145</v>
      </c>
      <c r="E590" s="206" t="s">
        <v>1208</v>
      </c>
      <c r="F590" s="207" t="s">
        <v>1209</v>
      </c>
      <c r="G590" s="208" t="s">
        <v>1185</v>
      </c>
      <c r="H590" s="209">
        <v>1</v>
      </c>
      <c r="I590" s="210"/>
      <c r="J590" s="211">
        <f>ROUND(I590*H590,2)</f>
        <v>0</v>
      </c>
      <c r="K590" s="207" t="s">
        <v>149</v>
      </c>
      <c r="L590" s="45"/>
      <c r="M590" s="212" t="s">
        <v>19</v>
      </c>
      <c r="N590" s="213" t="s">
        <v>44</v>
      </c>
      <c r="O590" s="85"/>
      <c r="P590" s="214">
        <f>O590*H590</f>
        <v>0</v>
      </c>
      <c r="Q590" s="214">
        <v>0</v>
      </c>
      <c r="R590" s="214">
        <f>Q590*H590</f>
        <v>0</v>
      </c>
      <c r="S590" s="214">
        <v>0</v>
      </c>
      <c r="T590" s="215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16" t="s">
        <v>1178</v>
      </c>
      <c r="AT590" s="216" t="s">
        <v>145</v>
      </c>
      <c r="AU590" s="216" t="s">
        <v>83</v>
      </c>
      <c r="AY590" s="18" t="s">
        <v>143</v>
      </c>
      <c r="BE590" s="217">
        <f>IF(N590="základní",J590,0)</f>
        <v>0</v>
      </c>
      <c r="BF590" s="217">
        <f>IF(N590="snížená",J590,0)</f>
        <v>0</v>
      </c>
      <c r="BG590" s="217">
        <f>IF(N590="zákl. přenesená",J590,0)</f>
        <v>0</v>
      </c>
      <c r="BH590" s="217">
        <f>IF(N590="sníž. přenesená",J590,0)</f>
        <v>0</v>
      </c>
      <c r="BI590" s="217">
        <f>IF(N590="nulová",J590,0)</f>
        <v>0</v>
      </c>
      <c r="BJ590" s="18" t="s">
        <v>81</v>
      </c>
      <c r="BK590" s="217">
        <f>ROUND(I590*H590,2)</f>
        <v>0</v>
      </c>
      <c r="BL590" s="18" t="s">
        <v>1178</v>
      </c>
      <c r="BM590" s="216" t="s">
        <v>1800</v>
      </c>
    </row>
    <row r="591" s="2" customFormat="1">
      <c r="A591" s="39"/>
      <c r="B591" s="40"/>
      <c r="C591" s="41"/>
      <c r="D591" s="218" t="s">
        <v>152</v>
      </c>
      <c r="E591" s="41"/>
      <c r="F591" s="219" t="s">
        <v>1209</v>
      </c>
      <c r="G591" s="41"/>
      <c r="H591" s="41"/>
      <c r="I591" s="220"/>
      <c r="J591" s="41"/>
      <c r="K591" s="41"/>
      <c r="L591" s="45"/>
      <c r="M591" s="221"/>
      <c r="N591" s="222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152</v>
      </c>
      <c r="AU591" s="18" t="s">
        <v>83</v>
      </c>
    </row>
    <row r="592" s="2" customFormat="1">
      <c r="A592" s="39"/>
      <c r="B592" s="40"/>
      <c r="C592" s="41"/>
      <c r="D592" s="223" t="s">
        <v>154</v>
      </c>
      <c r="E592" s="41"/>
      <c r="F592" s="224" t="s">
        <v>1211</v>
      </c>
      <c r="G592" s="41"/>
      <c r="H592" s="41"/>
      <c r="I592" s="220"/>
      <c r="J592" s="41"/>
      <c r="K592" s="41"/>
      <c r="L592" s="45"/>
      <c r="M592" s="221"/>
      <c r="N592" s="222"/>
      <c r="O592" s="85"/>
      <c r="P592" s="85"/>
      <c r="Q592" s="85"/>
      <c r="R592" s="85"/>
      <c r="S592" s="85"/>
      <c r="T592" s="86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154</v>
      </c>
      <c r="AU592" s="18" t="s">
        <v>83</v>
      </c>
    </row>
    <row r="593" s="13" customFormat="1">
      <c r="A593" s="13"/>
      <c r="B593" s="225"/>
      <c r="C593" s="226"/>
      <c r="D593" s="218" t="s">
        <v>156</v>
      </c>
      <c r="E593" s="227" t="s">
        <v>19</v>
      </c>
      <c r="F593" s="228" t="s">
        <v>1212</v>
      </c>
      <c r="G593" s="226"/>
      <c r="H593" s="227" t="s">
        <v>19</v>
      </c>
      <c r="I593" s="229"/>
      <c r="J593" s="226"/>
      <c r="K593" s="226"/>
      <c r="L593" s="230"/>
      <c r="M593" s="231"/>
      <c r="N593" s="232"/>
      <c r="O593" s="232"/>
      <c r="P593" s="232"/>
      <c r="Q593" s="232"/>
      <c r="R593" s="232"/>
      <c r="S593" s="232"/>
      <c r="T593" s="23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4" t="s">
        <v>156</v>
      </c>
      <c r="AU593" s="234" t="s">
        <v>83</v>
      </c>
      <c r="AV593" s="13" t="s">
        <v>81</v>
      </c>
      <c r="AW593" s="13" t="s">
        <v>35</v>
      </c>
      <c r="AX593" s="13" t="s">
        <v>73</v>
      </c>
      <c r="AY593" s="234" t="s">
        <v>143</v>
      </c>
    </row>
    <row r="594" s="13" customFormat="1">
      <c r="A594" s="13"/>
      <c r="B594" s="225"/>
      <c r="C594" s="226"/>
      <c r="D594" s="218" t="s">
        <v>156</v>
      </c>
      <c r="E594" s="227" t="s">
        <v>19</v>
      </c>
      <c r="F594" s="228" t="s">
        <v>1209</v>
      </c>
      <c r="G594" s="226"/>
      <c r="H594" s="227" t="s">
        <v>19</v>
      </c>
      <c r="I594" s="229"/>
      <c r="J594" s="226"/>
      <c r="K594" s="226"/>
      <c r="L594" s="230"/>
      <c r="M594" s="231"/>
      <c r="N594" s="232"/>
      <c r="O594" s="232"/>
      <c r="P594" s="232"/>
      <c r="Q594" s="232"/>
      <c r="R594" s="232"/>
      <c r="S594" s="232"/>
      <c r="T594" s="23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4" t="s">
        <v>156</v>
      </c>
      <c r="AU594" s="234" t="s">
        <v>83</v>
      </c>
      <c r="AV594" s="13" t="s">
        <v>81</v>
      </c>
      <c r="AW594" s="13" t="s">
        <v>35</v>
      </c>
      <c r="AX594" s="13" t="s">
        <v>73</v>
      </c>
      <c r="AY594" s="234" t="s">
        <v>143</v>
      </c>
    </row>
    <row r="595" s="14" customFormat="1">
      <c r="A595" s="14"/>
      <c r="B595" s="235"/>
      <c r="C595" s="236"/>
      <c r="D595" s="218" t="s">
        <v>156</v>
      </c>
      <c r="E595" s="237" t="s">
        <v>19</v>
      </c>
      <c r="F595" s="238" t="s">
        <v>81</v>
      </c>
      <c r="G595" s="236"/>
      <c r="H595" s="239">
        <v>1</v>
      </c>
      <c r="I595" s="240"/>
      <c r="J595" s="236"/>
      <c r="K595" s="236"/>
      <c r="L595" s="241"/>
      <c r="M595" s="242"/>
      <c r="N595" s="243"/>
      <c r="O595" s="243"/>
      <c r="P595" s="243"/>
      <c r="Q595" s="243"/>
      <c r="R595" s="243"/>
      <c r="S595" s="243"/>
      <c r="T595" s="244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5" t="s">
        <v>156</v>
      </c>
      <c r="AU595" s="245" t="s">
        <v>83</v>
      </c>
      <c r="AV595" s="14" t="s">
        <v>83</v>
      </c>
      <c r="AW595" s="14" t="s">
        <v>35</v>
      </c>
      <c r="AX595" s="14" t="s">
        <v>81</v>
      </c>
      <c r="AY595" s="245" t="s">
        <v>143</v>
      </c>
    </row>
    <row r="596" s="12" customFormat="1" ht="22.8" customHeight="1">
      <c r="A596" s="12"/>
      <c r="B596" s="189"/>
      <c r="C596" s="190"/>
      <c r="D596" s="191" t="s">
        <v>72</v>
      </c>
      <c r="E596" s="203" t="s">
        <v>1213</v>
      </c>
      <c r="F596" s="203" t="s">
        <v>1214</v>
      </c>
      <c r="G596" s="190"/>
      <c r="H596" s="190"/>
      <c r="I596" s="193"/>
      <c r="J596" s="204">
        <f>BK596</f>
        <v>0</v>
      </c>
      <c r="K596" s="190"/>
      <c r="L596" s="195"/>
      <c r="M596" s="196"/>
      <c r="N596" s="197"/>
      <c r="O596" s="197"/>
      <c r="P596" s="198">
        <f>SUM(P597:P607)</f>
        <v>0</v>
      </c>
      <c r="Q596" s="197"/>
      <c r="R596" s="198">
        <f>SUM(R597:R607)</f>
        <v>0</v>
      </c>
      <c r="S596" s="197"/>
      <c r="T596" s="199">
        <f>SUM(T597:T607)</f>
        <v>0</v>
      </c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R596" s="200" t="s">
        <v>191</v>
      </c>
      <c r="AT596" s="201" t="s">
        <v>72</v>
      </c>
      <c r="AU596" s="201" t="s">
        <v>81</v>
      </c>
      <c r="AY596" s="200" t="s">
        <v>143</v>
      </c>
      <c r="BK596" s="202">
        <f>SUM(BK597:BK607)</f>
        <v>0</v>
      </c>
    </row>
    <row r="597" s="2" customFormat="1" ht="16.5" customHeight="1">
      <c r="A597" s="39"/>
      <c r="B597" s="40"/>
      <c r="C597" s="205" t="s">
        <v>741</v>
      </c>
      <c r="D597" s="205" t="s">
        <v>145</v>
      </c>
      <c r="E597" s="206" t="s">
        <v>1216</v>
      </c>
      <c r="F597" s="207" t="s">
        <v>1214</v>
      </c>
      <c r="G597" s="208" t="s">
        <v>1185</v>
      </c>
      <c r="H597" s="209">
        <v>1</v>
      </c>
      <c r="I597" s="210"/>
      <c r="J597" s="211">
        <f>ROUND(I597*H597,2)</f>
        <v>0</v>
      </c>
      <c r="K597" s="207" t="s">
        <v>149</v>
      </c>
      <c r="L597" s="45"/>
      <c r="M597" s="212" t="s">
        <v>19</v>
      </c>
      <c r="N597" s="213" t="s">
        <v>44</v>
      </c>
      <c r="O597" s="85"/>
      <c r="P597" s="214">
        <f>O597*H597</f>
        <v>0</v>
      </c>
      <c r="Q597" s="214">
        <v>0</v>
      </c>
      <c r="R597" s="214">
        <f>Q597*H597</f>
        <v>0</v>
      </c>
      <c r="S597" s="214">
        <v>0</v>
      </c>
      <c r="T597" s="215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16" t="s">
        <v>1178</v>
      </c>
      <c r="AT597" s="216" t="s">
        <v>145</v>
      </c>
      <c r="AU597" s="216" t="s">
        <v>83</v>
      </c>
      <c r="AY597" s="18" t="s">
        <v>143</v>
      </c>
      <c r="BE597" s="217">
        <f>IF(N597="základní",J597,0)</f>
        <v>0</v>
      </c>
      <c r="BF597" s="217">
        <f>IF(N597="snížená",J597,0)</f>
        <v>0</v>
      </c>
      <c r="BG597" s="217">
        <f>IF(N597="zákl. přenesená",J597,0)</f>
        <v>0</v>
      </c>
      <c r="BH597" s="217">
        <f>IF(N597="sníž. přenesená",J597,0)</f>
        <v>0</v>
      </c>
      <c r="BI597" s="217">
        <f>IF(N597="nulová",J597,0)</f>
        <v>0</v>
      </c>
      <c r="BJ597" s="18" t="s">
        <v>81</v>
      </c>
      <c r="BK597" s="217">
        <f>ROUND(I597*H597,2)</f>
        <v>0</v>
      </c>
      <c r="BL597" s="18" t="s">
        <v>1178</v>
      </c>
      <c r="BM597" s="216" t="s">
        <v>1801</v>
      </c>
    </row>
    <row r="598" s="2" customFormat="1">
      <c r="A598" s="39"/>
      <c r="B598" s="40"/>
      <c r="C598" s="41"/>
      <c r="D598" s="218" t="s">
        <v>152</v>
      </c>
      <c r="E598" s="41"/>
      <c r="F598" s="219" t="s">
        <v>1214</v>
      </c>
      <c r="G598" s="41"/>
      <c r="H598" s="41"/>
      <c r="I598" s="220"/>
      <c r="J598" s="41"/>
      <c r="K598" s="41"/>
      <c r="L598" s="45"/>
      <c r="M598" s="221"/>
      <c r="N598" s="222"/>
      <c r="O598" s="85"/>
      <c r="P598" s="85"/>
      <c r="Q598" s="85"/>
      <c r="R598" s="85"/>
      <c r="S598" s="85"/>
      <c r="T598" s="86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152</v>
      </c>
      <c r="AU598" s="18" t="s">
        <v>83</v>
      </c>
    </row>
    <row r="599" s="2" customFormat="1">
      <c r="A599" s="39"/>
      <c r="B599" s="40"/>
      <c r="C599" s="41"/>
      <c r="D599" s="223" t="s">
        <v>154</v>
      </c>
      <c r="E599" s="41"/>
      <c r="F599" s="224" t="s">
        <v>1218</v>
      </c>
      <c r="G599" s="41"/>
      <c r="H599" s="41"/>
      <c r="I599" s="220"/>
      <c r="J599" s="41"/>
      <c r="K599" s="41"/>
      <c r="L599" s="45"/>
      <c r="M599" s="221"/>
      <c r="N599" s="222"/>
      <c r="O599" s="85"/>
      <c r="P599" s="85"/>
      <c r="Q599" s="85"/>
      <c r="R599" s="85"/>
      <c r="S599" s="85"/>
      <c r="T599" s="86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154</v>
      </c>
      <c r="AU599" s="18" t="s">
        <v>83</v>
      </c>
    </row>
    <row r="600" s="13" customFormat="1">
      <c r="A600" s="13"/>
      <c r="B600" s="225"/>
      <c r="C600" s="226"/>
      <c r="D600" s="218" t="s">
        <v>156</v>
      </c>
      <c r="E600" s="227" t="s">
        <v>19</v>
      </c>
      <c r="F600" s="228" t="s">
        <v>1219</v>
      </c>
      <c r="G600" s="226"/>
      <c r="H600" s="227" t="s">
        <v>19</v>
      </c>
      <c r="I600" s="229"/>
      <c r="J600" s="226"/>
      <c r="K600" s="226"/>
      <c r="L600" s="230"/>
      <c r="M600" s="231"/>
      <c r="N600" s="232"/>
      <c r="O600" s="232"/>
      <c r="P600" s="232"/>
      <c r="Q600" s="232"/>
      <c r="R600" s="232"/>
      <c r="S600" s="232"/>
      <c r="T600" s="23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4" t="s">
        <v>156</v>
      </c>
      <c r="AU600" s="234" t="s">
        <v>83</v>
      </c>
      <c r="AV600" s="13" t="s">
        <v>81</v>
      </c>
      <c r="AW600" s="13" t="s">
        <v>35</v>
      </c>
      <c r="AX600" s="13" t="s">
        <v>73</v>
      </c>
      <c r="AY600" s="234" t="s">
        <v>143</v>
      </c>
    </row>
    <row r="601" s="13" customFormat="1">
      <c r="A601" s="13"/>
      <c r="B601" s="225"/>
      <c r="C601" s="226"/>
      <c r="D601" s="218" t="s">
        <v>156</v>
      </c>
      <c r="E601" s="227" t="s">
        <v>19</v>
      </c>
      <c r="F601" s="228" t="s">
        <v>1214</v>
      </c>
      <c r="G601" s="226"/>
      <c r="H601" s="227" t="s">
        <v>19</v>
      </c>
      <c r="I601" s="229"/>
      <c r="J601" s="226"/>
      <c r="K601" s="226"/>
      <c r="L601" s="230"/>
      <c r="M601" s="231"/>
      <c r="N601" s="232"/>
      <c r="O601" s="232"/>
      <c r="P601" s="232"/>
      <c r="Q601" s="232"/>
      <c r="R601" s="232"/>
      <c r="S601" s="232"/>
      <c r="T601" s="23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4" t="s">
        <v>156</v>
      </c>
      <c r="AU601" s="234" t="s">
        <v>83</v>
      </c>
      <c r="AV601" s="13" t="s">
        <v>81</v>
      </c>
      <c r="AW601" s="13" t="s">
        <v>35</v>
      </c>
      <c r="AX601" s="13" t="s">
        <v>73</v>
      </c>
      <c r="AY601" s="234" t="s">
        <v>143</v>
      </c>
    </row>
    <row r="602" s="14" customFormat="1">
      <c r="A602" s="14"/>
      <c r="B602" s="235"/>
      <c r="C602" s="236"/>
      <c r="D602" s="218" t="s">
        <v>156</v>
      </c>
      <c r="E602" s="237" t="s">
        <v>19</v>
      </c>
      <c r="F602" s="238" t="s">
        <v>81</v>
      </c>
      <c r="G602" s="236"/>
      <c r="H602" s="239">
        <v>1</v>
      </c>
      <c r="I602" s="240"/>
      <c r="J602" s="236"/>
      <c r="K602" s="236"/>
      <c r="L602" s="241"/>
      <c r="M602" s="242"/>
      <c r="N602" s="243"/>
      <c r="O602" s="243"/>
      <c r="P602" s="243"/>
      <c r="Q602" s="243"/>
      <c r="R602" s="243"/>
      <c r="S602" s="243"/>
      <c r="T602" s="244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5" t="s">
        <v>156</v>
      </c>
      <c r="AU602" s="245" t="s">
        <v>83</v>
      </c>
      <c r="AV602" s="14" t="s">
        <v>83</v>
      </c>
      <c r="AW602" s="14" t="s">
        <v>35</v>
      </c>
      <c r="AX602" s="14" t="s">
        <v>81</v>
      </c>
      <c r="AY602" s="245" t="s">
        <v>143</v>
      </c>
    </row>
    <row r="603" s="2" customFormat="1" ht="16.5" customHeight="1">
      <c r="A603" s="39"/>
      <c r="B603" s="40"/>
      <c r="C603" s="205" t="s">
        <v>749</v>
      </c>
      <c r="D603" s="205" t="s">
        <v>145</v>
      </c>
      <c r="E603" s="206" t="s">
        <v>1221</v>
      </c>
      <c r="F603" s="207" t="s">
        <v>1222</v>
      </c>
      <c r="G603" s="208" t="s">
        <v>1185</v>
      </c>
      <c r="H603" s="209">
        <v>1</v>
      </c>
      <c r="I603" s="210"/>
      <c r="J603" s="211">
        <f>ROUND(I603*H603,2)</f>
        <v>0</v>
      </c>
      <c r="K603" s="207" t="s">
        <v>149</v>
      </c>
      <c r="L603" s="45"/>
      <c r="M603" s="212" t="s">
        <v>19</v>
      </c>
      <c r="N603" s="213" t="s">
        <v>44</v>
      </c>
      <c r="O603" s="85"/>
      <c r="P603" s="214">
        <f>O603*H603</f>
        <v>0</v>
      </c>
      <c r="Q603" s="214">
        <v>0</v>
      </c>
      <c r="R603" s="214">
        <f>Q603*H603</f>
        <v>0</v>
      </c>
      <c r="S603" s="214">
        <v>0</v>
      </c>
      <c r="T603" s="215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16" t="s">
        <v>1178</v>
      </c>
      <c r="AT603" s="216" t="s">
        <v>145</v>
      </c>
      <c r="AU603" s="216" t="s">
        <v>83</v>
      </c>
      <c r="AY603" s="18" t="s">
        <v>143</v>
      </c>
      <c r="BE603" s="217">
        <f>IF(N603="základní",J603,0)</f>
        <v>0</v>
      </c>
      <c r="BF603" s="217">
        <f>IF(N603="snížená",J603,0)</f>
        <v>0</v>
      </c>
      <c r="BG603" s="217">
        <f>IF(N603="zákl. přenesená",J603,0)</f>
        <v>0</v>
      </c>
      <c r="BH603" s="217">
        <f>IF(N603="sníž. přenesená",J603,0)</f>
        <v>0</v>
      </c>
      <c r="BI603" s="217">
        <f>IF(N603="nulová",J603,0)</f>
        <v>0</v>
      </c>
      <c r="BJ603" s="18" t="s">
        <v>81</v>
      </c>
      <c r="BK603" s="217">
        <f>ROUND(I603*H603,2)</f>
        <v>0</v>
      </c>
      <c r="BL603" s="18" t="s">
        <v>1178</v>
      </c>
      <c r="BM603" s="216" t="s">
        <v>1802</v>
      </c>
    </row>
    <row r="604" s="2" customFormat="1">
      <c r="A604" s="39"/>
      <c r="B604" s="40"/>
      <c r="C604" s="41"/>
      <c r="D604" s="218" t="s">
        <v>152</v>
      </c>
      <c r="E604" s="41"/>
      <c r="F604" s="219" t="s">
        <v>1222</v>
      </c>
      <c r="G604" s="41"/>
      <c r="H604" s="41"/>
      <c r="I604" s="220"/>
      <c r="J604" s="41"/>
      <c r="K604" s="41"/>
      <c r="L604" s="45"/>
      <c r="M604" s="221"/>
      <c r="N604" s="222"/>
      <c r="O604" s="85"/>
      <c r="P604" s="85"/>
      <c r="Q604" s="85"/>
      <c r="R604" s="85"/>
      <c r="S604" s="85"/>
      <c r="T604" s="86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152</v>
      </c>
      <c r="AU604" s="18" t="s">
        <v>83</v>
      </c>
    </row>
    <row r="605" s="2" customFormat="1">
      <c r="A605" s="39"/>
      <c r="B605" s="40"/>
      <c r="C605" s="41"/>
      <c r="D605" s="223" t="s">
        <v>154</v>
      </c>
      <c r="E605" s="41"/>
      <c r="F605" s="224" t="s">
        <v>1224</v>
      </c>
      <c r="G605" s="41"/>
      <c r="H605" s="41"/>
      <c r="I605" s="220"/>
      <c r="J605" s="41"/>
      <c r="K605" s="41"/>
      <c r="L605" s="45"/>
      <c r="M605" s="221"/>
      <c r="N605" s="222"/>
      <c r="O605" s="85"/>
      <c r="P605" s="85"/>
      <c r="Q605" s="85"/>
      <c r="R605" s="85"/>
      <c r="S605" s="85"/>
      <c r="T605" s="86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154</v>
      </c>
      <c r="AU605" s="18" t="s">
        <v>83</v>
      </c>
    </row>
    <row r="606" s="13" customFormat="1">
      <c r="A606" s="13"/>
      <c r="B606" s="225"/>
      <c r="C606" s="226"/>
      <c r="D606" s="218" t="s">
        <v>156</v>
      </c>
      <c r="E606" s="227" t="s">
        <v>19</v>
      </c>
      <c r="F606" s="228" t="s">
        <v>1225</v>
      </c>
      <c r="G606" s="226"/>
      <c r="H606" s="227" t="s">
        <v>19</v>
      </c>
      <c r="I606" s="229"/>
      <c r="J606" s="226"/>
      <c r="K606" s="226"/>
      <c r="L606" s="230"/>
      <c r="M606" s="231"/>
      <c r="N606" s="232"/>
      <c r="O606" s="232"/>
      <c r="P606" s="232"/>
      <c r="Q606" s="232"/>
      <c r="R606" s="232"/>
      <c r="S606" s="232"/>
      <c r="T606" s="23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4" t="s">
        <v>156</v>
      </c>
      <c r="AU606" s="234" t="s">
        <v>83</v>
      </c>
      <c r="AV606" s="13" t="s">
        <v>81</v>
      </c>
      <c r="AW606" s="13" t="s">
        <v>35</v>
      </c>
      <c r="AX606" s="13" t="s">
        <v>73</v>
      </c>
      <c r="AY606" s="234" t="s">
        <v>143</v>
      </c>
    </row>
    <row r="607" s="14" customFormat="1">
      <c r="A607" s="14"/>
      <c r="B607" s="235"/>
      <c r="C607" s="236"/>
      <c r="D607" s="218" t="s">
        <v>156</v>
      </c>
      <c r="E607" s="237" t="s">
        <v>19</v>
      </c>
      <c r="F607" s="238" t="s">
        <v>81</v>
      </c>
      <c r="G607" s="236"/>
      <c r="H607" s="239">
        <v>1</v>
      </c>
      <c r="I607" s="240"/>
      <c r="J607" s="236"/>
      <c r="K607" s="236"/>
      <c r="L607" s="241"/>
      <c r="M607" s="242"/>
      <c r="N607" s="243"/>
      <c r="O607" s="243"/>
      <c r="P607" s="243"/>
      <c r="Q607" s="243"/>
      <c r="R607" s="243"/>
      <c r="S607" s="243"/>
      <c r="T607" s="244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5" t="s">
        <v>156</v>
      </c>
      <c r="AU607" s="245" t="s">
        <v>83</v>
      </c>
      <c r="AV607" s="14" t="s">
        <v>83</v>
      </c>
      <c r="AW607" s="14" t="s">
        <v>35</v>
      </c>
      <c r="AX607" s="14" t="s">
        <v>81</v>
      </c>
      <c r="AY607" s="245" t="s">
        <v>143</v>
      </c>
    </row>
    <row r="608" s="12" customFormat="1" ht="22.8" customHeight="1">
      <c r="A608" s="12"/>
      <c r="B608" s="189"/>
      <c r="C608" s="190"/>
      <c r="D608" s="191" t="s">
        <v>72</v>
      </c>
      <c r="E608" s="203" t="s">
        <v>1226</v>
      </c>
      <c r="F608" s="203" t="s">
        <v>1227</v>
      </c>
      <c r="G608" s="190"/>
      <c r="H608" s="190"/>
      <c r="I608" s="193"/>
      <c r="J608" s="204">
        <f>BK608</f>
        <v>0</v>
      </c>
      <c r="K608" s="190"/>
      <c r="L608" s="195"/>
      <c r="M608" s="196"/>
      <c r="N608" s="197"/>
      <c r="O608" s="197"/>
      <c r="P608" s="198">
        <f>SUM(P609:P633)</f>
        <v>0</v>
      </c>
      <c r="Q608" s="197"/>
      <c r="R608" s="198">
        <f>SUM(R609:R633)</f>
        <v>0</v>
      </c>
      <c r="S608" s="197"/>
      <c r="T608" s="199">
        <f>SUM(T609:T633)</f>
        <v>0</v>
      </c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R608" s="200" t="s">
        <v>191</v>
      </c>
      <c r="AT608" s="201" t="s">
        <v>72</v>
      </c>
      <c r="AU608" s="201" t="s">
        <v>81</v>
      </c>
      <c r="AY608" s="200" t="s">
        <v>143</v>
      </c>
      <c r="BK608" s="202">
        <f>SUM(BK609:BK633)</f>
        <v>0</v>
      </c>
    </row>
    <row r="609" s="2" customFormat="1" ht="16.5" customHeight="1">
      <c r="A609" s="39"/>
      <c r="B609" s="40"/>
      <c r="C609" s="205" t="s">
        <v>755</v>
      </c>
      <c r="D609" s="205" t="s">
        <v>145</v>
      </c>
      <c r="E609" s="206" t="s">
        <v>1229</v>
      </c>
      <c r="F609" s="207" t="s">
        <v>1230</v>
      </c>
      <c r="G609" s="208" t="s">
        <v>1177</v>
      </c>
      <c r="H609" s="209">
        <v>8</v>
      </c>
      <c r="I609" s="210"/>
      <c r="J609" s="211">
        <f>ROUND(I609*H609,2)</f>
        <v>0</v>
      </c>
      <c r="K609" s="207" t="s">
        <v>149</v>
      </c>
      <c r="L609" s="45"/>
      <c r="M609" s="212" t="s">
        <v>19</v>
      </c>
      <c r="N609" s="213" t="s">
        <v>44</v>
      </c>
      <c r="O609" s="85"/>
      <c r="P609" s="214">
        <f>O609*H609</f>
        <v>0</v>
      </c>
      <c r="Q609" s="214">
        <v>0</v>
      </c>
      <c r="R609" s="214">
        <f>Q609*H609</f>
        <v>0</v>
      </c>
      <c r="S609" s="214">
        <v>0</v>
      </c>
      <c r="T609" s="215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16" t="s">
        <v>1178</v>
      </c>
      <c r="AT609" s="216" t="s">
        <v>145</v>
      </c>
      <c r="AU609" s="216" t="s">
        <v>83</v>
      </c>
      <c r="AY609" s="18" t="s">
        <v>143</v>
      </c>
      <c r="BE609" s="217">
        <f>IF(N609="základní",J609,0)</f>
        <v>0</v>
      </c>
      <c r="BF609" s="217">
        <f>IF(N609="snížená",J609,0)</f>
        <v>0</v>
      </c>
      <c r="BG609" s="217">
        <f>IF(N609="zákl. přenesená",J609,0)</f>
        <v>0</v>
      </c>
      <c r="BH609" s="217">
        <f>IF(N609="sníž. přenesená",J609,0)</f>
        <v>0</v>
      </c>
      <c r="BI609" s="217">
        <f>IF(N609="nulová",J609,0)</f>
        <v>0</v>
      </c>
      <c r="BJ609" s="18" t="s">
        <v>81</v>
      </c>
      <c r="BK609" s="217">
        <f>ROUND(I609*H609,2)</f>
        <v>0</v>
      </c>
      <c r="BL609" s="18" t="s">
        <v>1178</v>
      </c>
      <c r="BM609" s="216" t="s">
        <v>1803</v>
      </c>
    </row>
    <row r="610" s="2" customFormat="1">
      <c r="A610" s="39"/>
      <c r="B610" s="40"/>
      <c r="C610" s="41"/>
      <c r="D610" s="218" t="s">
        <v>152</v>
      </c>
      <c r="E610" s="41"/>
      <c r="F610" s="219" t="s">
        <v>1230</v>
      </c>
      <c r="G610" s="41"/>
      <c r="H610" s="41"/>
      <c r="I610" s="220"/>
      <c r="J610" s="41"/>
      <c r="K610" s="41"/>
      <c r="L610" s="45"/>
      <c r="M610" s="221"/>
      <c r="N610" s="222"/>
      <c r="O610" s="85"/>
      <c r="P610" s="85"/>
      <c r="Q610" s="85"/>
      <c r="R610" s="85"/>
      <c r="S610" s="85"/>
      <c r="T610" s="86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T610" s="18" t="s">
        <v>152</v>
      </c>
      <c r="AU610" s="18" t="s">
        <v>83</v>
      </c>
    </row>
    <row r="611" s="2" customFormat="1">
      <c r="A611" s="39"/>
      <c r="B611" s="40"/>
      <c r="C611" s="41"/>
      <c r="D611" s="223" t="s">
        <v>154</v>
      </c>
      <c r="E611" s="41"/>
      <c r="F611" s="224" t="s">
        <v>1232</v>
      </c>
      <c r="G611" s="41"/>
      <c r="H611" s="41"/>
      <c r="I611" s="220"/>
      <c r="J611" s="41"/>
      <c r="K611" s="41"/>
      <c r="L611" s="45"/>
      <c r="M611" s="221"/>
      <c r="N611" s="222"/>
      <c r="O611" s="85"/>
      <c r="P611" s="85"/>
      <c r="Q611" s="85"/>
      <c r="R611" s="85"/>
      <c r="S611" s="85"/>
      <c r="T611" s="86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154</v>
      </c>
      <c r="AU611" s="18" t="s">
        <v>83</v>
      </c>
    </row>
    <row r="612" s="13" customFormat="1">
      <c r="A612" s="13"/>
      <c r="B612" s="225"/>
      <c r="C612" s="226"/>
      <c r="D612" s="218" t="s">
        <v>156</v>
      </c>
      <c r="E612" s="227" t="s">
        <v>19</v>
      </c>
      <c r="F612" s="228" t="s">
        <v>1233</v>
      </c>
      <c r="G612" s="226"/>
      <c r="H612" s="227" t="s">
        <v>19</v>
      </c>
      <c r="I612" s="229"/>
      <c r="J612" s="226"/>
      <c r="K612" s="226"/>
      <c r="L612" s="230"/>
      <c r="M612" s="231"/>
      <c r="N612" s="232"/>
      <c r="O612" s="232"/>
      <c r="P612" s="232"/>
      <c r="Q612" s="232"/>
      <c r="R612" s="232"/>
      <c r="S612" s="232"/>
      <c r="T612" s="23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4" t="s">
        <v>156</v>
      </c>
      <c r="AU612" s="234" t="s">
        <v>83</v>
      </c>
      <c r="AV612" s="13" t="s">
        <v>81</v>
      </c>
      <c r="AW612" s="13" t="s">
        <v>35</v>
      </c>
      <c r="AX612" s="13" t="s">
        <v>73</v>
      </c>
      <c r="AY612" s="234" t="s">
        <v>143</v>
      </c>
    </row>
    <row r="613" s="14" customFormat="1">
      <c r="A613" s="14"/>
      <c r="B613" s="235"/>
      <c r="C613" s="236"/>
      <c r="D613" s="218" t="s">
        <v>156</v>
      </c>
      <c r="E613" s="237" t="s">
        <v>19</v>
      </c>
      <c r="F613" s="238" t="s">
        <v>150</v>
      </c>
      <c r="G613" s="236"/>
      <c r="H613" s="239">
        <v>4</v>
      </c>
      <c r="I613" s="240"/>
      <c r="J613" s="236"/>
      <c r="K613" s="236"/>
      <c r="L613" s="241"/>
      <c r="M613" s="242"/>
      <c r="N613" s="243"/>
      <c r="O613" s="243"/>
      <c r="P613" s="243"/>
      <c r="Q613" s="243"/>
      <c r="R613" s="243"/>
      <c r="S613" s="243"/>
      <c r="T613" s="24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5" t="s">
        <v>156</v>
      </c>
      <c r="AU613" s="245" t="s">
        <v>83</v>
      </c>
      <c r="AV613" s="14" t="s">
        <v>83</v>
      </c>
      <c r="AW613" s="14" t="s">
        <v>35</v>
      </c>
      <c r="AX613" s="14" t="s">
        <v>73</v>
      </c>
      <c r="AY613" s="245" t="s">
        <v>143</v>
      </c>
    </row>
    <row r="614" s="13" customFormat="1">
      <c r="A614" s="13"/>
      <c r="B614" s="225"/>
      <c r="C614" s="226"/>
      <c r="D614" s="218" t="s">
        <v>156</v>
      </c>
      <c r="E614" s="227" t="s">
        <v>19</v>
      </c>
      <c r="F614" s="228" t="s">
        <v>1234</v>
      </c>
      <c r="G614" s="226"/>
      <c r="H614" s="227" t="s">
        <v>19</v>
      </c>
      <c r="I614" s="229"/>
      <c r="J614" s="226"/>
      <c r="K614" s="226"/>
      <c r="L614" s="230"/>
      <c r="M614" s="231"/>
      <c r="N614" s="232"/>
      <c r="O614" s="232"/>
      <c r="P614" s="232"/>
      <c r="Q614" s="232"/>
      <c r="R614" s="232"/>
      <c r="S614" s="232"/>
      <c r="T614" s="23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4" t="s">
        <v>156</v>
      </c>
      <c r="AU614" s="234" t="s">
        <v>83</v>
      </c>
      <c r="AV614" s="13" t="s">
        <v>81</v>
      </c>
      <c r="AW614" s="13" t="s">
        <v>35</v>
      </c>
      <c r="AX614" s="13" t="s">
        <v>73</v>
      </c>
      <c r="AY614" s="234" t="s">
        <v>143</v>
      </c>
    </row>
    <row r="615" s="14" customFormat="1">
      <c r="A615" s="14"/>
      <c r="B615" s="235"/>
      <c r="C615" s="236"/>
      <c r="D615" s="218" t="s">
        <v>156</v>
      </c>
      <c r="E615" s="237" t="s">
        <v>19</v>
      </c>
      <c r="F615" s="238" t="s">
        <v>83</v>
      </c>
      <c r="G615" s="236"/>
      <c r="H615" s="239">
        <v>2</v>
      </c>
      <c r="I615" s="240"/>
      <c r="J615" s="236"/>
      <c r="K615" s="236"/>
      <c r="L615" s="241"/>
      <c r="M615" s="242"/>
      <c r="N615" s="243"/>
      <c r="O615" s="243"/>
      <c r="P615" s="243"/>
      <c r="Q615" s="243"/>
      <c r="R615" s="243"/>
      <c r="S615" s="243"/>
      <c r="T615" s="244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5" t="s">
        <v>156</v>
      </c>
      <c r="AU615" s="245" t="s">
        <v>83</v>
      </c>
      <c r="AV615" s="14" t="s">
        <v>83</v>
      </c>
      <c r="AW615" s="14" t="s">
        <v>35</v>
      </c>
      <c r="AX615" s="14" t="s">
        <v>73</v>
      </c>
      <c r="AY615" s="245" t="s">
        <v>143</v>
      </c>
    </row>
    <row r="616" s="13" customFormat="1">
      <c r="A616" s="13"/>
      <c r="B616" s="225"/>
      <c r="C616" s="226"/>
      <c r="D616" s="218" t="s">
        <v>156</v>
      </c>
      <c r="E616" s="227" t="s">
        <v>19</v>
      </c>
      <c r="F616" s="228" t="s">
        <v>1235</v>
      </c>
      <c r="G616" s="226"/>
      <c r="H616" s="227" t="s">
        <v>19</v>
      </c>
      <c r="I616" s="229"/>
      <c r="J616" s="226"/>
      <c r="K616" s="226"/>
      <c r="L616" s="230"/>
      <c r="M616" s="231"/>
      <c r="N616" s="232"/>
      <c r="O616" s="232"/>
      <c r="P616" s="232"/>
      <c r="Q616" s="232"/>
      <c r="R616" s="232"/>
      <c r="S616" s="232"/>
      <c r="T616" s="23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4" t="s">
        <v>156</v>
      </c>
      <c r="AU616" s="234" t="s">
        <v>83</v>
      </c>
      <c r="AV616" s="13" t="s">
        <v>81</v>
      </c>
      <c r="AW616" s="13" t="s">
        <v>35</v>
      </c>
      <c r="AX616" s="13" t="s">
        <v>73</v>
      </c>
      <c r="AY616" s="234" t="s">
        <v>143</v>
      </c>
    </row>
    <row r="617" s="14" customFormat="1">
      <c r="A617" s="14"/>
      <c r="B617" s="235"/>
      <c r="C617" s="236"/>
      <c r="D617" s="218" t="s">
        <v>156</v>
      </c>
      <c r="E617" s="237" t="s">
        <v>19</v>
      </c>
      <c r="F617" s="238" t="s">
        <v>83</v>
      </c>
      <c r="G617" s="236"/>
      <c r="H617" s="239">
        <v>2</v>
      </c>
      <c r="I617" s="240"/>
      <c r="J617" s="236"/>
      <c r="K617" s="236"/>
      <c r="L617" s="241"/>
      <c r="M617" s="242"/>
      <c r="N617" s="243"/>
      <c r="O617" s="243"/>
      <c r="P617" s="243"/>
      <c r="Q617" s="243"/>
      <c r="R617" s="243"/>
      <c r="S617" s="243"/>
      <c r="T617" s="244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5" t="s">
        <v>156</v>
      </c>
      <c r="AU617" s="245" t="s">
        <v>83</v>
      </c>
      <c r="AV617" s="14" t="s">
        <v>83</v>
      </c>
      <c r="AW617" s="14" t="s">
        <v>35</v>
      </c>
      <c r="AX617" s="14" t="s">
        <v>73</v>
      </c>
      <c r="AY617" s="245" t="s">
        <v>143</v>
      </c>
    </row>
    <row r="618" s="15" customFormat="1">
      <c r="A618" s="15"/>
      <c r="B618" s="246"/>
      <c r="C618" s="247"/>
      <c r="D618" s="218" t="s">
        <v>156</v>
      </c>
      <c r="E618" s="248" t="s">
        <v>19</v>
      </c>
      <c r="F618" s="249" t="s">
        <v>174</v>
      </c>
      <c r="G618" s="247"/>
      <c r="H618" s="250">
        <v>8</v>
      </c>
      <c r="I618" s="251"/>
      <c r="J618" s="247"/>
      <c r="K618" s="247"/>
      <c r="L618" s="252"/>
      <c r="M618" s="253"/>
      <c r="N618" s="254"/>
      <c r="O618" s="254"/>
      <c r="P618" s="254"/>
      <c r="Q618" s="254"/>
      <c r="R618" s="254"/>
      <c r="S618" s="254"/>
      <c r="T618" s="255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56" t="s">
        <v>156</v>
      </c>
      <c r="AU618" s="256" t="s">
        <v>83</v>
      </c>
      <c r="AV618" s="15" t="s">
        <v>150</v>
      </c>
      <c r="AW618" s="15" t="s">
        <v>35</v>
      </c>
      <c r="AX618" s="15" t="s">
        <v>81</v>
      </c>
      <c r="AY618" s="256" t="s">
        <v>143</v>
      </c>
    </row>
    <row r="619" s="2" customFormat="1" ht="16.5" customHeight="1">
      <c r="A619" s="39"/>
      <c r="B619" s="40"/>
      <c r="C619" s="205" t="s">
        <v>765</v>
      </c>
      <c r="D619" s="205" t="s">
        <v>145</v>
      </c>
      <c r="E619" s="206" t="s">
        <v>1243</v>
      </c>
      <c r="F619" s="207" t="s">
        <v>1244</v>
      </c>
      <c r="G619" s="208" t="s">
        <v>1177</v>
      </c>
      <c r="H619" s="209">
        <v>1</v>
      </c>
      <c r="I619" s="210"/>
      <c r="J619" s="211">
        <f>ROUND(I619*H619,2)</f>
        <v>0</v>
      </c>
      <c r="K619" s="207" t="s">
        <v>149</v>
      </c>
      <c r="L619" s="45"/>
      <c r="M619" s="212" t="s">
        <v>19</v>
      </c>
      <c r="N619" s="213" t="s">
        <v>44</v>
      </c>
      <c r="O619" s="85"/>
      <c r="P619" s="214">
        <f>O619*H619</f>
        <v>0</v>
      </c>
      <c r="Q619" s="214">
        <v>0</v>
      </c>
      <c r="R619" s="214">
        <f>Q619*H619</f>
        <v>0</v>
      </c>
      <c r="S619" s="214">
        <v>0</v>
      </c>
      <c r="T619" s="215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16" t="s">
        <v>1178</v>
      </c>
      <c r="AT619" s="216" t="s">
        <v>145</v>
      </c>
      <c r="AU619" s="216" t="s">
        <v>83</v>
      </c>
      <c r="AY619" s="18" t="s">
        <v>143</v>
      </c>
      <c r="BE619" s="217">
        <f>IF(N619="základní",J619,0)</f>
        <v>0</v>
      </c>
      <c r="BF619" s="217">
        <f>IF(N619="snížená",J619,0)</f>
        <v>0</v>
      </c>
      <c r="BG619" s="217">
        <f>IF(N619="zákl. přenesená",J619,0)</f>
        <v>0</v>
      </c>
      <c r="BH619" s="217">
        <f>IF(N619="sníž. přenesená",J619,0)</f>
        <v>0</v>
      </c>
      <c r="BI619" s="217">
        <f>IF(N619="nulová",J619,0)</f>
        <v>0</v>
      </c>
      <c r="BJ619" s="18" t="s">
        <v>81</v>
      </c>
      <c r="BK619" s="217">
        <f>ROUND(I619*H619,2)</f>
        <v>0</v>
      </c>
      <c r="BL619" s="18" t="s">
        <v>1178</v>
      </c>
      <c r="BM619" s="216" t="s">
        <v>1804</v>
      </c>
    </row>
    <row r="620" s="2" customFormat="1">
      <c r="A620" s="39"/>
      <c r="B620" s="40"/>
      <c r="C620" s="41"/>
      <c r="D620" s="218" t="s">
        <v>152</v>
      </c>
      <c r="E620" s="41"/>
      <c r="F620" s="219" t="s">
        <v>1244</v>
      </c>
      <c r="G620" s="41"/>
      <c r="H620" s="41"/>
      <c r="I620" s="220"/>
      <c r="J620" s="41"/>
      <c r="K620" s="41"/>
      <c r="L620" s="45"/>
      <c r="M620" s="221"/>
      <c r="N620" s="222"/>
      <c r="O620" s="85"/>
      <c r="P620" s="85"/>
      <c r="Q620" s="85"/>
      <c r="R620" s="85"/>
      <c r="S620" s="85"/>
      <c r="T620" s="86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152</v>
      </c>
      <c r="AU620" s="18" t="s">
        <v>83</v>
      </c>
    </row>
    <row r="621" s="2" customFormat="1">
      <c r="A621" s="39"/>
      <c r="B621" s="40"/>
      <c r="C621" s="41"/>
      <c r="D621" s="223" t="s">
        <v>154</v>
      </c>
      <c r="E621" s="41"/>
      <c r="F621" s="224" t="s">
        <v>1246</v>
      </c>
      <c r="G621" s="41"/>
      <c r="H621" s="41"/>
      <c r="I621" s="220"/>
      <c r="J621" s="41"/>
      <c r="K621" s="41"/>
      <c r="L621" s="45"/>
      <c r="M621" s="221"/>
      <c r="N621" s="222"/>
      <c r="O621" s="85"/>
      <c r="P621" s="85"/>
      <c r="Q621" s="85"/>
      <c r="R621" s="85"/>
      <c r="S621" s="85"/>
      <c r="T621" s="86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154</v>
      </c>
      <c r="AU621" s="18" t="s">
        <v>83</v>
      </c>
    </row>
    <row r="622" s="13" customFormat="1">
      <c r="A622" s="13"/>
      <c r="B622" s="225"/>
      <c r="C622" s="226"/>
      <c r="D622" s="218" t="s">
        <v>156</v>
      </c>
      <c r="E622" s="227" t="s">
        <v>19</v>
      </c>
      <c r="F622" s="228" t="s">
        <v>1247</v>
      </c>
      <c r="G622" s="226"/>
      <c r="H622" s="227" t="s">
        <v>19</v>
      </c>
      <c r="I622" s="229"/>
      <c r="J622" s="226"/>
      <c r="K622" s="226"/>
      <c r="L622" s="230"/>
      <c r="M622" s="231"/>
      <c r="N622" s="232"/>
      <c r="O622" s="232"/>
      <c r="P622" s="232"/>
      <c r="Q622" s="232"/>
      <c r="R622" s="232"/>
      <c r="S622" s="232"/>
      <c r="T622" s="23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4" t="s">
        <v>156</v>
      </c>
      <c r="AU622" s="234" t="s">
        <v>83</v>
      </c>
      <c r="AV622" s="13" t="s">
        <v>81</v>
      </c>
      <c r="AW622" s="13" t="s">
        <v>35</v>
      </c>
      <c r="AX622" s="13" t="s">
        <v>73</v>
      </c>
      <c r="AY622" s="234" t="s">
        <v>143</v>
      </c>
    </row>
    <row r="623" s="14" customFormat="1">
      <c r="A623" s="14"/>
      <c r="B623" s="235"/>
      <c r="C623" s="236"/>
      <c r="D623" s="218" t="s">
        <v>156</v>
      </c>
      <c r="E623" s="237" t="s">
        <v>19</v>
      </c>
      <c r="F623" s="238" t="s">
        <v>81</v>
      </c>
      <c r="G623" s="236"/>
      <c r="H623" s="239">
        <v>1</v>
      </c>
      <c r="I623" s="240"/>
      <c r="J623" s="236"/>
      <c r="K623" s="236"/>
      <c r="L623" s="241"/>
      <c r="M623" s="242"/>
      <c r="N623" s="243"/>
      <c r="O623" s="243"/>
      <c r="P623" s="243"/>
      <c r="Q623" s="243"/>
      <c r="R623" s="243"/>
      <c r="S623" s="243"/>
      <c r="T623" s="244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5" t="s">
        <v>156</v>
      </c>
      <c r="AU623" s="245" t="s">
        <v>83</v>
      </c>
      <c r="AV623" s="14" t="s">
        <v>83</v>
      </c>
      <c r="AW623" s="14" t="s">
        <v>35</v>
      </c>
      <c r="AX623" s="14" t="s">
        <v>81</v>
      </c>
      <c r="AY623" s="245" t="s">
        <v>143</v>
      </c>
    </row>
    <row r="624" s="2" customFormat="1" ht="16.5" customHeight="1">
      <c r="A624" s="39"/>
      <c r="B624" s="40"/>
      <c r="C624" s="205" t="s">
        <v>769</v>
      </c>
      <c r="D624" s="205" t="s">
        <v>145</v>
      </c>
      <c r="E624" s="206" t="s">
        <v>1249</v>
      </c>
      <c r="F624" s="207" t="s">
        <v>1250</v>
      </c>
      <c r="G624" s="208" t="s">
        <v>1185</v>
      </c>
      <c r="H624" s="209">
        <v>1</v>
      </c>
      <c r="I624" s="210"/>
      <c r="J624" s="211">
        <f>ROUND(I624*H624,2)</f>
        <v>0</v>
      </c>
      <c r="K624" s="207" t="s">
        <v>149</v>
      </c>
      <c r="L624" s="45"/>
      <c r="M624" s="212" t="s">
        <v>19</v>
      </c>
      <c r="N624" s="213" t="s">
        <v>44</v>
      </c>
      <c r="O624" s="85"/>
      <c r="P624" s="214">
        <f>O624*H624</f>
        <v>0</v>
      </c>
      <c r="Q624" s="214">
        <v>0</v>
      </c>
      <c r="R624" s="214">
        <f>Q624*H624</f>
        <v>0</v>
      </c>
      <c r="S624" s="214">
        <v>0</v>
      </c>
      <c r="T624" s="215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16" t="s">
        <v>1178</v>
      </c>
      <c r="AT624" s="216" t="s">
        <v>145</v>
      </c>
      <c r="AU624" s="216" t="s">
        <v>83</v>
      </c>
      <c r="AY624" s="18" t="s">
        <v>143</v>
      </c>
      <c r="BE624" s="217">
        <f>IF(N624="základní",J624,0)</f>
        <v>0</v>
      </c>
      <c r="BF624" s="217">
        <f>IF(N624="snížená",J624,0)</f>
        <v>0</v>
      </c>
      <c r="BG624" s="217">
        <f>IF(N624="zákl. přenesená",J624,0)</f>
        <v>0</v>
      </c>
      <c r="BH624" s="217">
        <f>IF(N624="sníž. přenesená",J624,0)</f>
        <v>0</v>
      </c>
      <c r="BI624" s="217">
        <f>IF(N624="nulová",J624,0)</f>
        <v>0</v>
      </c>
      <c r="BJ624" s="18" t="s">
        <v>81</v>
      </c>
      <c r="BK624" s="217">
        <f>ROUND(I624*H624,2)</f>
        <v>0</v>
      </c>
      <c r="BL624" s="18" t="s">
        <v>1178</v>
      </c>
      <c r="BM624" s="216" t="s">
        <v>1805</v>
      </c>
    </row>
    <row r="625" s="2" customFormat="1">
      <c r="A625" s="39"/>
      <c r="B625" s="40"/>
      <c r="C625" s="41"/>
      <c r="D625" s="218" t="s">
        <v>152</v>
      </c>
      <c r="E625" s="41"/>
      <c r="F625" s="219" t="s">
        <v>1250</v>
      </c>
      <c r="G625" s="41"/>
      <c r="H625" s="41"/>
      <c r="I625" s="220"/>
      <c r="J625" s="41"/>
      <c r="K625" s="41"/>
      <c r="L625" s="45"/>
      <c r="M625" s="221"/>
      <c r="N625" s="222"/>
      <c r="O625" s="85"/>
      <c r="P625" s="85"/>
      <c r="Q625" s="85"/>
      <c r="R625" s="85"/>
      <c r="S625" s="85"/>
      <c r="T625" s="86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152</v>
      </c>
      <c r="AU625" s="18" t="s">
        <v>83</v>
      </c>
    </row>
    <row r="626" s="2" customFormat="1">
      <c r="A626" s="39"/>
      <c r="B626" s="40"/>
      <c r="C626" s="41"/>
      <c r="D626" s="223" t="s">
        <v>154</v>
      </c>
      <c r="E626" s="41"/>
      <c r="F626" s="224" t="s">
        <v>1252</v>
      </c>
      <c r="G626" s="41"/>
      <c r="H626" s="41"/>
      <c r="I626" s="220"/>
      <c r="J626" s="41"/>
      <c r="K626" s="41"/>
      <c r="L626" s="45"/>
      <c r="M626" s="221"/>
      <c r="N626" s="222"/>
      <c r="O626" s="85"/>
      <c r="P626" s="85"/>
      <c r="Q626" s="85"/>
      <c r="R626" s="85"/>
      <c r="S626" s="85"/>
      <c r="T626" s="86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154</v>
      </c>
      <c r="AU626" s="18" t="s">
        <v>83</v>
      </c>
    </row>
    <row r="627" s="13" customFormat="1">
      <c r="A627" s="13"/>
      <c r="B627" s="225"/>
      <c r="C627" s="226"/>
      <c r="D627" s="218" t="s">
        <v>156</v>
      </c>
      <c r="E627" s="227" t="s">
        <v>19</v>
      </c>
      <c r="F627" s="228" t="s">
        <v>1253</v>
      </c>
      <c r="G627" s="226"/>
      <c r="H627" s="227" t="s">
        <v>19</v>
      </c>
      <c r="I627" s="229"/>
      <c r="J627" s="226"/>
      <c r="K627" s="226"/>
      <c r="L627" s="230"/>
      <c r="M627" s="231"/>
      <c r="N627" s="232"/>
      <c r="O627" s="232"/>
      <c r="P627" s="232"/>
      <c r="Q627" s="232"/>
      <c r="R627" s="232"/>
      <c r="S627" s="232"/>
      <c r="T627" s="23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4" t="s">
        <v>156</v>
      </c>
      <c r="AU627" s="234" t="s">
        <v>83</v>
      </c>
      <c r="AV627" s="13" t="s">
        <v>81</v>
      </c>
      <c r="AW627" s="13" t="s">
        <v>35</v>
      </c>
      <c r="AX627" s="13" t="s">
        <v>73</v>
      </c>
      <c r="AY627" s="234" t="s">
        <v>143</v>
      </c>
    </row>
    <row r="628" s="14" customFormat="1">
      <c r="A628" s="14"/>
      <c r="B628" s="235"/>
      <c r="C628" s="236"/>
      <c r="D628" s="218" t="s">
        <v>156</v>
      </c>
      <c r="E628" s="237" t="s">
        <v>19</v>
      </c>
      <c r="F628" s="238" t="s">
        <v>81</v>
      </c>
      <c r="G628" s="236"/>
      <c r="H628" s="239">
        <v>1</v>
      </c>
      <c r="I628" s="240"/>
      <c r="J628" s="236"/>
      <c r="K628" s="236"/>
      <c r="L628" s="241"/>
      <c r="M628" s="242"/>
      <c r="N628" s="243"/>
      <c r="O628" s="243"/>
      <c r="P628" s="243"/>
      <c r="Q628" s="243"/>
      <c r="R628" s="243"/>
      <c r="S628" s="243"/>
      <c r="T628" s="244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5" t="s">
        <v>156</v>
      </c>
      <c r="AU628" s="245" t="s">
        <v>83</v>
      </c>
      <c r="AV628" s="14" t="s">
        <v>83</v>
      </c>
      <c r="AW628" s="14" t="s">
        <v>35</v>
      </c>
      <c r="AX628" s="14" t="s">
        <v>81</v>
      </c>
      <c r="AY628" s="245" t="s">
        <v>143</v>
      </c>
    </row>
    <row r="629" s="2" customFormat="1" ht="16.5" customHeight="1">
      <c r="A629" s="39"/>
      <c r="B629" s="40"/>
      <c r="C629" s="205" t="s">
        <v>776</v>
      </c>
      <c r="D629" s="205" t="s">
        <v>145</v>
      </c>
      <c r="E629" s="206" t="s">
        <v>1255</v>
      </c>
      <c r="F629" s="207" t="s">
        <v>1256</v>
      </c>
      <c r="G629" s="208" t="s">
        <v>1185</v>
      </c>
      <c r="H629" s="209">
        <v>1</v>
      </c>
      <c r="I629" s="210"/>
      <c r="J629" s="211">
        <f>ROUND(I629*H629,2)</f>
        <v>0</v>
      </c>
      <c r="K629" s="207" t="s">
        <v>149</v>
      </c>
      <c r="L629" s="45"/>
      <c r="M629" s="212" t="s">
        <v>19</v>
      </c>
      <c r="N629" s="213" t="s">
        <v>44</v>
      </c>
      <c r="O629" s="85"/>
      <c r="P629" s="214">
        <f>O629*H629</f>
        <v>0</v>
      </c>
      <c r="Q629" s="214">
        <v>0</v>
      </c>
      <c r="R629" s="214">
        <f>Q629*H629</f>
        <v>0</v>
      </c>
      <c r="S629" s="214">
        <v>0</v>
      </c>
      <c r="T629" s="215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16" t="s">
        <v>1178</v>
      </c>
      <c r="AT629" s="216" t="s">
        <v>145</v>
      </c>
      <c r="AU629" s="216" t="s">
        <v>83</v>
      </c>
      <c r="AY629" s="18" t="s">
        <v>143</v>
      </c>
      <c r="BE629" s="217">
        <f>IF(N629="základní",J629,0)</f>
        <v>0</v>
      </c>
      <c r="BF629" s="217">
        <f>IF(N629="snížená",J629,0)</f>
        <v>0</v>
      </c>
      <c r="BG629" s="217">
        <f>IF(N629="zákl. přenesená",J629,0)</f>
        <v>0</v>
      </c>
      <c r="BH629" s="217">
        <f>IF(N629="sníž. přenesená",J629,0)</f>
        <v>0</v>
      </c>
      <c r="BI629" s="217">
        <f>IF(N629="nulová",J629,0)</f>
        <v>0</v>
      </c>
      <c r="BJ629" s="18" t="s">
        <v>81</v>
      </c>
      <c r="BK629" s="217">
        <f>ROUND(I629*H629,2)</f>
        <v>0</v>
      </c>
      <c r="BL629" s="18" t="s">
        <v>1178</v>
      </c>
      <c r="BM629" s="216" t="s">
        <v>1806</v>
      </c>
    </row>
    <row r="630" s="2" customFormat="1">
      <c r="A630" s="39"/>
      <c r="B630" s="40"/>
      <c r="C630" s="41"/>
      <c r="D630" s="218" t="s">
        <v>152</v>
      </c>
      <c r="E630" s="41"/>
      <c r="F630" s="219" t="s">
        <v>1256</v>
      </c>
      <c r="G630" s="41"/>
      <c r="H630" s="41"/>
      <c r="I630" s="220"/>
      <c r="J630" s="41"/>
      <c r="K630" s="41"/>
      <c r="L630" s="45"/>
      <c r="M630" s="221"/>
      <c r="N630" s="222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152</v>
      </c>
      <c r="AU630" s="18" t="s">
        <v>83</v>
      </c>
    </row>
    <row r="631" s="2" customFormat="1">
      <c r="A631" s="39"/>
      <c r="B631" s="40"/>
      <c r="C631" s="41"/>
      <c r="D631" s="223" t="s">
        <v>154</v>
      </c>
      <c r="E631" s="41"/>
      <c r="F631" s="224" t="s">
        <v>1258</v>
      </c>
      <c r="G631" s="41"/>
      <c r="H631" s="41"/>
      <c r="I631" s="220"/>
      <c r="J631" s="41"/>
      <c r="K631" s="41"/>
      <c r="L631" s="45"/>
      <c r="M631" s="221"/>
      <c r="N631" s="222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154</v>
      </c>
      <c r="AU631" s="18" t="s">
        <v>83</v>
      </c>
    </row>
    <row r="632" s="13" customFormat="1">
      <c r="A632" s="13"/>
      <c r="B632" s="225"/>
      <c r="C632" s="226"/>
      <c r="D632" s="218" t="s">
        <v>156</v>
      </c>
      <c r="E632" s="227" t="s">
        <v>19</v>
      </c>
      <c r="F632" s="228" t="s">
        <v>1259</v>
      </c>
      <c r="G632" s="226"/>
      <c r="H632" s="227" t="s">
        <v>19</v>
      </c>
      <c r="I632" s="229"/>
      <c r="J632" s="226"/>
      <c r="K632" s="226"/>
      <c r="L632" s="230"/>
      <c r="M632" s="231"/>
      <c r="N632" s="232"/>
      <c r="O632" s="232"/>
      <c r="P632" s="232"/>
      <c r="Q632" s="232"/>
      <c r="R632" s="232"/>
      <c r="S632" s="232"/>
      <c r="T632" s="23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4" t="s">
        <v>156</v>
      </c>
      <c r="AU632" s="234" t="s">
        <v>83</v>
      </c>
      <c r="AV632" s="13" t="s">
        <v>81</v>
      </c>
      <c r="AW632" s="13" t="s">
        <v>35</v>
      </c>
      <c r="AX632" s="13" t="s">
        <v>73</v>
      </c>
      <c r="AY632" s="234" t="s">
        <v>143</v>
      </c>
    </row>
    <row r="633" s="14" customFormat="1">
      <c r="A633" s="14"/>
      <c r="B633" s="235"/>
      <c r="C633" s="236"/>
      <c r="D633" s="218" t="s">
        <v>156</v>
      </c>
      <c r="E633" s="237" t="s">
        <v>19</v>
      </c>
      <c r="F633" s="238" t="s">
        <v>81</v>
      </c>
      <c r="G633" s="236"/>
      <c r="H633" s="239">
        <v>1</v>
      </c>
      <c r="I633" s="240"/>
      <c r="J633" s="236"/>
      <c r="K633" s="236"/>
      <c r="L633" s="241"/>
      <c r="M633" s="242"/>
      <c r="N633" s="243"/>
      <c r="O633" s="243"/>
      <c r="P633" s="243"/>
      <c r="Q633" s="243"/>
      <c r="R633" s="243"/>
      <c r="S633" s="243"/>
      <c r="T633" s="244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5" t="s">
        <v>156</v>
      </c>
      <c r="AU633" s="245" t="s">
        <v>83</v>
      </c>
      <c r="AV633" s="14" t="s">
        <v>83</v>
      </c>
      <c r="AW633" s="14" t="s">
        <v>35</v>
      </c>
      <c r="AX633" s="14" t="s">
        <v>81</v>
      </c>
      <c r="AY633" s="245" t="s">
        <v>143</v>
      </c>
    </row>
    <row r="634" s="12" customFormat="1" ht="22.8" customHeight="1">
      <c r="A634" s="12"/>
      <c r="B634" s="189"/>
      <c r="C634" s="190"/>
      <c r="D634" s="191" t="s">
        <v>72</v>
      </c>
      <c r="E634" s="203" t="s">
        <v>1268</v>
      </c>
      <c r="F634" s="203" t="s">
        <v>1269</v>
      </c>
      <c r="G634" s="190"/>
      <c r="H634" s="190"/>
      <c r="I634" s="193"/>
      <c r="J634" s="204">
        <f>BK634</f>
        <v>0</v>
      </c>
      <c r="K634" s="190"/>
      <c r="L634" s="195"/>
      <c r="M634" s="196"/>
      <c r="N634" s="197"/>
      <c r="O634" s="197"/>
      <c r="P634" s="198">
        <f>SUM(P635:P642)</f>
        <v>0</v>
      </c>
      <c r="Q634" s="197"/>
      <c r="R634" s="198">
        <f>SUM(R635:R642)</f>
        <v>0</v>
      </c>
      <c r="S634" s="197"/>
      <c r="T634" s="199">
        <f>SUM(T635:T642)</f>
        <v>0</v>
      </c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R634" s="200" t="s">
        <v>191</v>
      </c>
      <c r="AT634" s="201" t="s">
        <v>72</v>
      </c>
      <c r="AU634" s="201" t="s">
        <v>81</v>
      </c>
      <c r="AY634" s="200" t="s">
        <v>143</v>
      </c>
      <c r="BK634" s="202">
        <f>SUM(BK635:BK642)</f>
        <v>0</v>
      </c>
    </row>
    <row r="635" s="2" customFormat="1" ht="16.5" customHeight="1">
      <c r="A635" s="39"/>
      <c r="B635" s="40"/>
      <c r="C635" s="205" t="s">
        <v>786</v>
      </c>
      <c r="D635" s="205" t="s">
        <v>145</v>
      </c>
      <c r="E635" s="206" t="s">
        <v>1271</v>
      </c>
      <c r="F635" s="207" t="s">
        <v>1272</v>
      </c>
      <c r="G635" s="208" t="s">
        <v>1185</v>
      </c>
      <c r="H635" s="209">
        <v>1</v>
      </c>
      <c r="I635" s="210"/>
      <c r="J635" s="211">
        <f>ROUND(I635*H635,2)</f>
        <v>0</v>
      </c>
      <c r="K635" s="207" t="s">
        <v>149</v>
      </c>
      <c r="L635" s="45"/>
      <c r="M635" s="212" t="s">
        <v>19</v>
      </c>
      <c r="N635" s="213" t="s">
        <v>44</v>
      </c>
      <c r="O635" s="85"/>
      <c r="P635" s="214">
        <f>O635*H635</f>
        <v>0</v>
      </c>
      <c r="Q635" s="214">
        <v>0</v>
      </c>
      <c r="R635" s="214">
        <f>Q635*H635</f>
        <v>0</v>
      </c>
      <c r="S635" s="214">
        <v>0</v>
      </c>
      <c r="T635" s="215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16" t="s">
        <v>1178</v>
      </c>
      <c r="AT635" s="216" t="s">
        <v>145</v>
      </c>
      <c r="AU635" s="216" t="s">
        <v>83</v>
      </c>
      <c r="AY635" s="18" t="s">
        <v>143</v>
      </c>
      <c r="BE635" s="217">
        <f>IF(N635="základní",J635,0)</f>
        <v>0</v>
      </c>
      <c r="BF635" s="217">
        <f>IF(N635="snížená",J635,0)</f>
        <v>0</v>
      </c>
      <c r="BG635" s="217">
        <f>IF(N635="zákl. přenesená",J635,0)</f>
        <v>0</v>
      </c>
      <c r="BH635" s="217">
        <f>IF(N635="sníž. přenesená",J635,0)</f>
        <v>0</v>
      </c>
      <c r="BI635" s="217">
        <f>IF(N635="nulová",J635,0)</f>
        <v>0</v>
      </c>
      <c r="BJ635" s="18" t="s">
        <v>81</v>
      </c>
      <c r="BK635" s="217">
        <f>ROUND(I635*H635,2)</f>
        <v>0</v>
      </c>
      <c r="BL635" s="18" t="s">
        <v>1178</v>
      </c>
      <c r="BM635" s="216" t="s">
        <v>1807</v>
      </c>
    </row>
    <row r="636" s="2" customFormat="1">
      <c r="A636" s="39"/>
      <c r="B636" s="40"/>
      <c r="C636" s="41"/>
      <c r="D636" s="218" t="s">
        <v>152</v>
      </c>
      <c r="E636" s="41"/>
      <c r="F636" s="219" t="s">
        <v>1272</v>
      </c>
      <c r="G636" s="41"/>
      <c r="H636" s="41"/>
      <c r="I636" s="220"/>
      <c r="J636" s="41"/>
      <c r="K636" s="41"/>
      <c r="L636" s="45"/>
      <c r="M636" s="221"/>
      <c r="N636" s="222"/>
      <c r="O636" s="85"/>
      <c r="P636" s="85"/>
      <c r="Q636" s="85"/>
      <c r="R636" s="85"/>
      <c r="S636" s="85"/>
      <c r="T636" s="86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152</v>
      </c>
      <c r="AU636" s="18" t="s">
        <v>83</v>
      </c>
    </row>
    <row r="637" s="2" customFormat="1">
      <c r="A637" s="39"/>
      <c r="B637" s="40"/>
      <c r="C637" s="41"/>
      <c r="D637" s="223" t="s">
        <v>154</v>
      </c>
      <c r="E637" s="41"/>
      <c r="F637" s="224" t="s">
        <v>1274</v>
      </c>
      <c r="G637" s="41"/>
      <c r="H637" s="41"/>
      <c r="I637" s="220"/>
      <c r="J637" s="41"/>
      <c r="K637" s="41"/>
      <c r="L637" s="45"/>
      <c r="M637" s="221"/>
      <c r="N637" s="222"/>
      <c r="O637" s="85"/>
      <c r="P637" s="85"/>
      <c r="Q637" s="85"/>
      <c r="R637" s="85"/>
      <c r="S637" s="85"/>
      <c r="T637" s="86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154</v>
      </c>
      <c r="AU637" s="18" t="s">
        <v>83</v>
      </c>
    </row>
    <row r="638" s="13" customFormat="1">
      <c r="A638" s="13"/>
      <c r="B638" s="225"/>
      <c r="C638" s="226"/>
      <c r="D638" s="218" t="s">
        <v>156</v>
      </c>
      <c r="E638" s="227" t="s">
        <v>19</v>
      </c>
      <c r="F638" s="228" t="s">
        <v>1272</v>
      </c>
      <c r="G638" s="226"/>
      <c r="H638" s="227" t="s">
        <v>19</v>
      </c>
      <c r="I638" s="229"/>
      <c r="J638" s="226"/>
      <c r="K638" s="226"/>
      <c r="L638" s="230"/>
      <c r="M638" s="231"/>
      <c r="N638" s="232"/>
      <c r="O638" s="232"/>
      <c r="P638" s="232"/>
      <c r="Q638" s="232"/>
      <c r="R638" s="232"/>
      <c r="S638" s="232"/>
      <c r="T638" s="23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4" t="s">
        <v>156</v>
      </c>
      <c r="AU638" s="234" t="s">
        <v>83</v>
      </c>
      <c r="AV638" s="13" t="s">
        <v>81</v>
      </c>
      <c r="AW638" s="13" t="s">
        <v>35</v>
      </c>
      <c r="AX638" s="13" t="s">
        <v>73</v>
      </c>
      <c r="AY638" s="234" t="s">
        <v>143</v>
      </c>
    </row>
    <row r="639" s="13" customFormat="1">
      <c r="A639" s="13"/>
      <c r="B639" s="225"/>
      <c r="C639" s="226"/>
      <c r="D639" s="218" t="s">
        <v>156</v>
      </c>
      <c r="E639" s="227" t="s">
        <v>19</v>
      </c>
      <c r="F639" s="228" t="s">
        <v>1275</v>
      </c>
      <c r="G639" s="226"/>
      <c r="H639" s="227" t="s">
        <v>19</v>
      </c>
      <c r="I639" s="229"/>
      <c r="J639" s="226"/>
      <c r="K639" s="226"/>
      <c r="L639" s="230"/>
      <c r="M639" s="231"/>
      <c r="N639" s="232"/>
      <c r="O639" s="232"/>
      <c r="P639" s="232"/>
      <c r="Q639" s="232"/>
      <c r="R639" s="232"/>
      <c r="S639" s="232"/>
      <c r="T639" s="23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4" t="s">
        <v>156</v>
      </c>
      <c r="AU639" s="234" t="s">
        <v>83</v>
      </c>
      <c r="AV639" s="13" t="s">
        <v>81</v>
      </c>
      <c r="AW639" s="13" t="s">
        <v>35</v>
      </c>
      <c r="AX639" s="13" t="s">
        <v>73</v>
      </c>
      <c r="AY639" s="234" t="s">
        <v>143</v>
      </c>
    </row>
    <row r="640" s="13" customFormat="1">
      <c r="A640" s="13"/>
      <c r="B640" s="225"/>
      <c r="C640" s="226"/>
      <c r="D640" s="218" t="s">
        <v>156</v>
      </c>
      <c r="E640" s="227" t="s">
        <v>19</v>
      </c>
      <c r="F640" s="228" t="s">
        <v>1276</v>
      </c>
      <c r="G640" s="226"/>
      <c r="H640" s="227" t="s">
        <v>19</v>
      </c>
      <c r="I640" s="229"/>
      <c r="J640" s="226"/>
      <c r="K640" s="226"/>
      <c r="L640" s="230"/>
      <c r="M640" s="231"/>
      <c r="N640" s="232"/>
      <c r="O640" s="232"/>
      <c r="P640" s="232"/>
      <c r="Q640" s="232"/>
      <c r="R640" s="232"/>
      <c r="S640" s="232"/>
      <c r="T640" s="23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4" t="s">
        <v>156</v>
      </c>
      <c r="AU640" s="234" t="s">
        <v>83</v>
      </c>
      <c r="AV640" s="13" t="s">
        <v>81</v>
      </c>
      <c r="AW640" s="13" t="s">
        <v>35</v>
      </c>
      <c r="AX640" s="13" t="s">
        <v>73</v>
      </c>
      <c r="AY640" s="234" t="s">
        <v>143</v>
      </c>
    </row>
    <row r="641" s="13" customFormat="1">
      <c r="A641" s="13"/>
      <c r="B641" s="225"/>
      <c r="C641" s="226"/>
      <c r="D641" s="218" t="s">
        <v>156</v>
      </c>
      <c r="E641" s="227" t="s">
        <v>19</v>
      </c>
      <c r="F641" s="228" t="s">
        <v>1277</v>
      </c>
      <c r="G641" s="226"/>
      <c r="H641" s="227" t="s">
        <v>19</v>
      </c>
      <c r="I641" s="229"/>
      <c r="J641" s="226"/>
      <c r="K641" s="226"/>
      <c r="L641" s="230"/>
      <c r="M641" s="231"/>
      <c r="N641" s="232"/>
      <c r="O641" s="232"/>
      <c r="P641" s="232"/>
      <c r="Q641" s="232"/>
      <c r="R641" s="232"/>
      <c r="S641" s="232"/>
      <c r="T641" s="23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4" t="s">
        <v>156</v>
      </c>
      <c r="AU641" s="234" t="s">
        <v>83</v>
      </c>
      <c r="AV641" s="13" t="s">
        <v>81</v>
      </c>
      <c r="AW641" s="13" t="s">
        <v>35</v>
      </c>
      <c r="AX641" s="13" t="s">
        <v>73</v>
      </c>
      <c r="AY641" s="234" t="s">
        <v>143</v>
      </c>
    </row>
    <row r="642" s="14" customFormat="1">
      <c r="A642" s="14"/>
      <c r="B642" s="235"/>
      <c r="C642" s="236"/>
      <c r="D642" s="218" t="s">
        <v>156</v>
      </c>
      <c r="E642" s="237" t="s">
        <v>19</v>
      </c>
      <c r="F642" s="238" t="s">
        <v>81</v>
      </c>
      <c r="G642" s="236"/>
      <c r="H642" s="239">
        <v>1</v>
      </c>
      <c r="I642" s="240"/>
      <c r="J642" s="236"/>
      <c r="K642" s="236"/>
      <c r="L642" s="241"/>
      <c r="M642" s="267"/>
      <c r="N642" s="268"/>
      <c r="O642" s="268"/>
      <c r="P642" s="268"/>
      <c r="Q642" s="268"/>
      <c r="R642" s="268"/>
      <c r="S642" s="268"/>
      <c r="T642" s="269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5" t="s">
        <v>156</v>
      </c>
      <c r="AU642" s="245" t="s">
        <v>83</v>
      </c>
      <c r="AV642" s="14" t="s">
        <v>83</v>
      </c>
      <c r="AW642" s="14" t="s">
        <v>35</v>
      </c>
      <c r="AX642" s="14" t="s">
        <v>81</v>
      </c>
      <c r="AY642" s="245" t="s">
        <v>143</v>
      </c>
    </row>
    <row r="643" s="2" customFormat="1" ht="6.96" customHeight="1">
      <c r="A643" s="39"/>
      <c r="B643" s="60"/>
      <c r="C643" s="61"/>
      <c r="D643" s="61"/>
      <c r="E643" s="61"/>
      <c r="F643" s="61"/>
      <c r="G643" s="61"/>
      <c r="H643" s="61"/>
      <c r="I643" s="61"/>
      <c r="J643" s="61"/>
      <c r="K643" s="61"/>
      <c r="L643" s="45"/>
      <c r="M643" s="39"/>
      <c r="O643" s="39"/>
      <c r="P643" s="39"/>
      <c r="Q643" s="39"/>
      <c r="R643" s="39"/>
      <c r="S643" s="39"/>
      <c r="T643" s="39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</row>
  </sheetData>
  <sheetProtection sheet="1" autoFilter="0" formatColumns="0" formatRows="0" objects="1" scenarios="1" spinCount="100000" saltValue="+Qd21dyw2yAsVt6nDFpUnAacmDjuvjdkSDT/gOOA6Vh86GkkSnfIvBr1yTqMsO5FoYfZSAiqq6wTy/4y1lTqnA==" hashValue="tC9spEx/UEA7MZsIT4VI7sH0f0u+fSbmqiva/K69RfeYI0rwR8XuxlrhhMvZlHrV6+SEm1ljI4WdceVf4K7YjA==" algorithmName="SHA-512" password="CC35"/>
  <autoFilter ref="C92:K642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8" r:id="rId1" display="https://podminky.urs.cz/item/CS_URS_2023_01/111151133"/>
    <hyperlink ref="F105" r:id="rId2" display="https://podminky.urs.cz/item/CS_URS_2023_01/111151231"/>
    <hyperlink ref="F118" r:id="rId3" display="https://podminky.urs.cz/item/CS_URS_2023_01/111251102"/>
    <hyperlink ref="F123" r:id="rId4" display="https://podminky.urs.cz/item/CS_URS_2023_01/112151012"/>
    <hyperlink ref="F129" r:id="rId5" display="https://podminky.urs.cz/item/CS_URS_2023_01/112151014"/>
    <hyperlink ref="F135" r:id="rId6" display="https://podminky.urs.cz/item/CS_URS_2023_01/112155115"/>
    <hyperlink ref="F140" r:id="rId7" display="https://podminky.urs.cz/item/CS_URS_2023_01/112155121"/>
    <hyperlink ref="F145" r:id="rId8" display="https://podminky.urs.cz/item/CS_URS_2023_01/112155311"/>
    <hyperlink ref="F150" r:id="rId9" display="https://podminky.urs.cz/item/CS_URS_2023_01/112201112"/>
    <hyperlink ref="F155" r:id="rId10" display="https://podminky.urs.cz/item/CS_URS_2023_01/112201114"/>
    <hyperlink ref="F160" r:id="rId11" display="https://podminky.urs.cz/item/CS_URS_2023_01/112211111"/>
    <hyperlink ref="F165" r:id="rId12" display="https://podminky.urs.cz/item/CS_URS_2023_01/112211112"/>
    <hyperlink ref="F170" r:id="rId13" display="https://podminky.urs.cz/item/CS_URS_2023_01/113107222"/>
    <hyperlink ref="F176" r:id="rId14" display="https://podminky.urs.cz/item/CS_URS_2023_01/121151123"/>
    <hyperlink ref="F183" r:id="rId15" display="https://podminky.urs.cz/item/CS_URS_2023_01/122252204"/>
    <hyperlink ref="F192" r:id="rId16" display="https://podminky.urs.cz/item/CS_URS_2023_01/132251103"/>
    <hyperlink ref="F200" r:id="rId17" display="https://podminky.urs.cz/item/CS_URS_2023_01/132251252"/>
    <hyperlink ref="F206" r:id="rId18" display="https://podminky.urs.cz/item/CS_URS_2023_01/162201411"/>
    <hyperlink ref="F211" r:id="rId19" display="https://podminky.urs.cz/item/CS_URS_2023_01/162201412"/>
    <hyperlink ref="F216" r:id="rId20" display="https://podminky.urs.cz/item/CS_URS_2023_01/162201421"/>
    <hyperlink ref="F221" r:id="rId21" display="https://podminky.urs.cz/item/CS_URS_2023_01/162201422"/>
    <hyperlink ref="F226" r:id="rId22" display="https://podminky.urs.cz/item/CS_URS_2023_01/162351103"/>
    <hyperlink ref="F241" r:id="rId23" display="https://podminky.urs.cz/item/CS_URS_2023_01/162751117"/>
    <hyperlink ref="F255" r:id="rId24" display="https://podminky.urs.cz/item/CS_URS_2023_01/162751119"/>
    <hyperlink ref="F269" r:id="rId25" display="https://podminky.urs.cz/item/CS_URS_2023_01/167151111"/>
    <hyperlink ref="F279" r:id="rId26" display="https://podminky.urs.cz/item/CS_URS_2023_01/171151103"/>
    <hyperlink ref="F292" r:id="rId27" display="https://podminky.urs.cz/item/CS_URS_2023_01/171152111"/>
    <hyperlink ref="F298" r:id="rId28" display="https://podminky.urs.cz/item/CS_URS_2023_01/171201221"/>
    <hyperlink ref="F312" r:id="rId29" display="https://podminky.urs.cz/item/CS_URS_2023_01/174101101"/>
    <hyperlink ref="F331" r:id="rId30" display="https://podminky.urs.cz/item/CS_URS_2023_01/181102302"/>
    <hyperlink ref="F343" r:id="rId31" display="https://podminky.urs.cz/item/CS_URS_2023_01/181111111"/>
    <hyperlink ref="F350" r:id="rId32" display="https://podminky.urs.cz/item/CS_URS_2023_01/181411121"/>
    <hyperlink ref="F359" r:id="rId33" display="https://podminky.urs.cz/item/CS_URS_2023_01/181411123"/>
    <hyperlink ref="F368" r:id="rId34" display="https://podminky.urs.cz/item/CS_URS_2023_01/182151111"/>
    <hyperlink ref="F374" r:id="rId35" display="https://podminky.urs.cz/item/CS_URS_2023_01/182201101"/>
    <hyperlink ref="F380" r:id="rId36" display="https://podminky.urs.cz/item/CS_URS_2023_01/182351123"/>
    <hyperlink ref="F386" r:id="rId37" display="https://podminky.urs.cz/item/CS_URS_2023_01/183403115"/>
    <hyperlink ref="F393" r:id="rId38" display="https://podminky.urs.cz/item/CS_URS_2023_01/183403161"/>
    <hyperlink ref="F400" r:id="rId39" display="https://podminky.urs.cz/item/CS_URS_2023_01/183551513"/>
    <hyperlink ref="F407" r:id="rId40" display="https://podminky.urs.cz/item/CS_URS_2023_01/184853511"/>
    <hyperlink ref="F421" r:id="rId41" display="https://podminky.urs.cz/item/CS_URS_2023_01/212755214"/>
    <hyperlink ref="F427" r:id="rId42" display="https://podminky.urs.cz/item/CS_URS_2023_01/214500311"/>
    <hyperlink ref="F439" r:id="rId43" display="https://podminky.urs.cz/item/CS_URS_2023_01/321311116"/>
    <hyperlink ref="F446" r:id="rId44" display="https://podminky.urs.cz/item/CS_URS_2023_01/321351010"/>
    <hyperlink ref="F453" r:id="rId45" display="https://podminky.urs.cz/item/CS_URS_2023_01/321352010"/>
    <hyperlink ref="F461" r:id="rId46" display="https://podminky.urs.cz/item/CS_URS_2023_01/451313511"/>
    <hyperlink ref="F468" r:id="rId47" display="https://podminky.urs.cz/item/CS_URS_2023_01/457531112"/>
    <hyperlink ref="F474" r:id="rId48" display="https://podminky.urs.cz/item/CS_URS_2023_01/465513227"/>
    <hyperlink ref="F482" r:id="rId49" display="https://podminky.urs.cz/item/CS_URS_2023_01/561021111"/>
    <hyperlink ref="F502" r:id="rId50" display="https://podminky.urs.cz/item/CS_URS_2023_01/564851111"/>
    <hyperlink ref="F509" r:id="rId51" display="https://podminky.urs.cz/item/CS_URS_2023_01/564861111"/>
    <hyperlink ref="F521" r:id="rId52" display="https://podminky.urs.cz/item/CS_URS_2023_01/564871116"/>
    <hyperlink ref="F528" r:id="rId53" display="https://podminky.urs.cz/item/CS_URS_2023_01/564952114"/>
    <hyperlink ref="F541" r:id="rId54" display="https://podminky.urs.cz/item/CS_URS_2023_01/899621111"/>
    <hyperlink ref="F552" r:id="rId55" display="https://podminky.urs.cz/item/CS_URS_2023_01/919726121"/>
    <hyperlink ref="F559" r:id="rId56" display="https://podminky.urs.cz/item/CS_URS_2023_01/998225111"/>
    <hyperlink ref="F562" r:id="rId57" display="https://podminky.urs.cz/item/CS_URS_2023_01/998225191"/>
    <hyperlink ref="F567" r:id="rId58" display="https://podminky.urs.cz/item/CS_URS_2023_01/011103000"/>
    <hyperlink ref="F572" r:id="rId59" display="https://podminky.urs.cz/item/CS_URS_2023_01/011314000"/>
    <hyperlink ref="F577" r:id="rId60" display="https://podminky.urs.cz/item/CS_URS_2023_01/012103000"/>
    <hyperlink ref="F582" r:id="rId61" display="https://podminky.urs.cz/item/CS_URS_2023_01/012203000"/>
    <hyperlink ref="F587" r:id="rId62" display="https://podminky.urs.cz/item/CS_URS_2023_01/012303000"/>
    <hyperlink ref="F592" r:id="rId63" display="https://podminky.urs.cz/item/CS_URS_2023_01/013254000"/>
    <hyperlink ref="F599" r:id="rId64" display="https://podminky.urs.cz/item/CS_URS_2023_01/030001000.1"/>
    <hyperlink ref="F605" r:id="rId65" display="https://podminky.urs.cz/item/CS_URS_2023_01/032803000"/>
    <hyperlink ref="F611" r:id="rId66" display="https://podminky.urs.cz/item/CS_URS_2023_01/043103000"/>
    <hyperlink ref="F621" r:id="rId67" display="https://podminky.urs.cz/item/CS_URS_2023_01/043203000"/>
    <hyperlink ref="F626" r:id="rId68" display="https://podminky.urs.cz/item/CS_URS_2023_01/049103000"/>
    <hyperlink ref="F631" r:id="rId69" display="https://podminky.urs.cz/item/CS_URS_2023_01/049303000"/>
    <hyperlink ref="F637" r:id="rId70" display="https://podminky.urs.cz/item/CS_URS_2023_01/091504000.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6" customFormat="1" ht="45" customHeight="1">
      <c r="B3" s="278"/>
      <c r="C3" s="279" t="s">
        <v>1808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1809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1810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1811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1812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1813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1814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1815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1816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1817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1818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80</v>
      </c>
      <c r="F18" s="285" t="s">
        <v>1819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1820</v>
      </c>
      <c r="F19" s="285" t="s">
        <v>1821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1822</v>
      </c>
      <c r="F20" s="285" t="s">
        <v>1823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1824</v>
      </c>
      <c r="F21" s="285" t="s">
        <v>1825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1826</v>
      </c>
      <c r="F22" s="285" t="s">
        <v>1827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1828</v>
      </c>
      <c r="F23" s="285" t="s">
        <v>1829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1830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1831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1832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1833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1834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1835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1836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1837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1838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129</v>
      </c>
      <c r="F36" s="285"/>
      <c r="G36" s="285" t="s">
        <v>1839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1840</v>
      </c>
      <c r="F37" s="285"/>
      <c r="G37" s="285" t="s">
        <v>1841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54</v>
      </c>
      <c r="F38" s="285"/>
      <c r="G38" s="285" t="s">
        <v>1842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55</v>
      </c>
      <c r="F39" s="285"/>
      <c r="G39" s="285" t="s">
        <v>1843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130</v>
      </c>
      <c r="F40" s="285"/>
      <c r="G40" s="285" t="s">
        <v>1844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131</v>
      </c>
      <c r="F41" s="285"/>
      <c r="G41" s="285" t="s">
        <v>1845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1846</v>
      </c>
      <c r="F42" s="285"/>
      <c r="G42" s="285" t="s">
        <v>1847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1848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1849</v>
      </c>
      <c r="F44" s="285"/>
      <c r="G44" s="285" t="s">
        <v>1850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133</v>
      </c>
      <c r="F45" s="285"/>
      <c r="G45" s="285" t="s">
        <v>1851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1852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1853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1854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1855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1856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1857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1858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1859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1860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1861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1862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1863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1864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1865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1866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1867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1868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1869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1870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1871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1872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1873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1874</v>
      </c>
      <c r="D76" s="303"/>
      <c r="E76" s="303"/>
      <c r="F76" s="303" t="s">
        <v>1875</v>
      </c>
      <c r="G76" s="304"/>
      <c r="H76" s="303" t="s">
        <v>55</v>
      </c>
      <c r="I76" s="303" t="s">
        <v>58</v>
      </c>
      <c r="J76" s="303" t="s">
        <v>1876</v>
      </c>
      <c r="K76" s="302"/>
    </row>
    <row r="77" s="1" customFormat="1" ht="17.25" customHeight="1">
      <c r="B77" s="300"/>
      <c r="C77" s="305" t="s">
        <v>1877</v>
      </c>
      <c r="D77" s="305"/>
      <c r="E77" s="305"/>
      <c r="F77" s="306" t="s">
        <v>1878</v>
      </c>
      <c r="G77" s="307"/>
      <c r="H77" s="305"/>
      <c r="I77" s="305"/>
      <c r="J77" s="305" t="s">
        <v>1879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54</v>
      </c>
      <c r="D79" s="310"/>
      <c r="E79" s="310"/>
      <c r="F79" s="311" t="s">
        <v>1880</v>
      </c>
      <c r="G79" s="312"/>
      <c r="H79" s="288" t="s">
        <v>1881</v>
      </c>
      <c r="I79" s="288" t="s">
        <v>1882</v>
      </c>
      <c r="J79" s="288">
        <v>20</v>
      </c>
      <c r="K79" s="302"/>
    </row>
    <row r="80" s="1" customFormat="1" ht="15" customHeight="1">
      <c r="B80" s="300"/>
      <c r="C80" s="288" t="s">
        <v>1883</v>
      </c>
      <c r="D80" s="288"/>
      <c r="E80" s="288"/>
      <c r="F80" s="311" t="s">
        <v>1880</v>
      </c>
      <c r="G80" s="312"/>
      <c r="H80" s="288" t="s">
        <v>1884</v>
      </c>
      <c r="I80" s="288" t="s">
        <v>1882</v>
      </c>
      <c r="J80" s="288">
        <v>120</v>
      </c>
      <c r="K80" s="302"/>
    </row>
    <row r="81" s="1" customFormat="1" ht="15" customHeight="1">
      <c r="B81" s="313"/>
      <c r="C81" s="288" t="s">
        <v>1885</v>
      </c>
      <c r="D81" s="288"/>
      <c r="E81" s="288"/>
      <c r="F81" s="311" t="s">
        <v>1886</v>
      </c>
      <c r="G81" s="312"/>
      <c r="H81" s="288" t="s">
        <v>1887</v>
      </c>
      <c r="I81" s="288" t="s">
        <v>1882</v>
      </c>
      <c r="J81" s="288">
        <v>50</v>
      </c>
      <c r="K81" s="302"/>
    </row>
    <row r="82" s="1" customFormat="1" ht="15" customHeight="1">
      <c r="B82" s="313"/>
      <c r="C82" s="288" t="s">
        <v>1888</v>
      </c>
      <c r="D82" s="288"/>
      <c r="E82" s="288"/>
      <c r="F82" s="311" t="s">
        <v>1880</v>
      </c>
      <c r="G82" s="312"/>
      <c r="H82" s="288" t="s">
        <v>1889</v>
      </c>
      <c r="I82" s="288" t="s">
        <v>1890</v>
      </c>
      <c r="J82" s="288"/>
      <c r="K82" s="302"/>
    </row>
    <row r="83" s="1" customFormat="1" ht="15" customHeight="1">
      <c r="B83" s="313"/>
      <c r="C83" s="314" t="s">
        <v>1891</v>
      </c>
      <c r="D83" s="314"/>
      <c r="E83" s="314"/>
      <c r="F83" s="315" t="s">
        <v>1886</v>
      </c>
      <c r="G83" s="314"/>
      <c r="H83" s="314" t="s">
        <v>1892</v>
      </c>
      <c r="I83" s="314" t="s">
        <v>1882</v>
      </c>
      <c r="J83" s="314">
        <v>15</v>
      </c>
      <c r="K83" s="302"/>
    </row>
    <row r="84" s="1" customFormat="1" ht="15" customHeight="1">
      <c r="B84" s="313"/>
      <c r="C84" s="314" t="s">
        <v>1893</v>
      </c>
      <c r="D84" s="314"/>
      <c r="E84" s="314"/>
      <c r="F84" s="315" t="s">
        <v>1886</v>
      </c>
      <c r="G84" s="314"/>
      <c r="H84" s="314" t="s">
        <v>1894</v>
      </c>
      <c r="I84" s="314" t="s">
        <v>1882</v>
      </c>
      <c r="J84" s="314">
        <v>15</v>
      </c>
      <c r="K84" s="302"/>
    </row>
    <row r="85" s="1" customFormat="1" ht="15" customHeight="1">
      <c r="B85" s="313"/>
      <c r="C85" s="314" t="s">
        <v>1895</v>
      </c>
      <c r="D85" s="314"/>
      <c r="E85" s="314"/>
      <c r="F85" s="315" t="s">
        <v>1886</v>
      </c>
      <c r="G85" s="314"/>
      <c r="H85" s="314" t="s">
        <v>1896</v>
      </c>
      <c r="I85" s="314" t="s">
        <v>1882</v>
      </c>
      <c r="J85" s="314">
        <v>20</v>
      </c>
      <c r="K85" s="302"/>
    </row>
    <row r="86" s="1" customFormat="1" ht="15" customHeight="1">
      <c r="B86" s="313"/>
      <c r="C86" s="314" t="s">
        <v>1897</v>
      </c>
      <c r="D86" s="314"/>
      <c r="E86" s="314"/>
      <c r="F86" s="315" t="s">
        <v>1886</v>
      </c>
      <c r="G86" s="314"/>
      <c r="H86" s="314" t="s">
        <v>1898</v>
      </c>
      <c r="I86" s="314" t="s">
        <v>1882</v>
      </c>
      <c r="J86" s="314">
        <v>20</v>
      </c>
      <c r="K86" s="302"/>
    </row>
    <row r="87" s="1" customFormat="1" ht="15" customHeight="1">
      <c r="B87" s="313"/>
      <c r="C87" s="288" t="s">
        <v>1899</v>
      </c>
      <c r="D87" s="288"/>
      <c r="E87" s="288"/>
      <c r="F87" s="311" t="s">
        <v>1886</v>
      </c>
      <c r="G87" s="312"/>
      <c r="H87" s="288" t="s">
        <v>1900</v>
      </c>
      <c r="I87" s="288" t="s">
        <v>1882</v>
      </c>
      <c r="J87" s="288">
        <v>50</v>
      </c>
      <c r="K87" s="302"/>
    </row>
    <row r="88" s="1" customFormat="1" ht="15" customHeight="1">
      <c r="B88" s="313"/>
      <c r="C88" s="288" t="s">
        <v>1901</v>
      </c>
      <c r="D88" s="288"/>
      <c r="E88" s="288"/>
      <c r="F88" s="311" t="s">
        <v>1886</v>
      </c>
      <c r="G88" s="312"/>
      <c r="H88" s="288" t="s">
        <v>1902</v>
      </c>
      <c r="I88" s="288" t="s">
        <v>1882</v>
      </c>
      <c r="J88" s="288">
        <v>20</v>
      </c>
      <c r="K88" s="302"/>
    </row>
    <row r="89" s="1" customFormat="1" ht="15" customHeight="1">
      <c r="B89" s="313"/>
      <c r="C89" s="288" t="s">
        <v>1903</v>
      </c>
      <c r="D89" s="288"/>
      <c r="E89" s="288"/>
      <c r="F89" s="311" t="s">
        <v>1886</v>
      </c>
      <c r="G89" s="312"/>
      <c r="H89" s="288" t="s">
        <v>1904</v>
      </c>
      <c r="I89" s="288" t="s">
        <v>1882</v>
      </c>
      <c r="J89" s="288">
        <v>20</v>
      </c>
      <c r="K89" s="302"/>
    </row>
    <row r="90" s="1" customFormat="1" ht="15" customHeight="1">
      <c r="B90" s="313"/>
      <c r="C90" s="288" t="s">
        <v>1905</v>
      </c>
      <c r="D90" s="288"/>
      <c r="E90" s="288"/>
      <c r="F90" s="311" t="s">
        <v>1886</v>
      </c>
      <c r="G90" s="312"/>
      <c r="H90" s="288" t="s">
        <v>1906</v>
      </c>
      <c r="I90" s="288" t="s">
        <v>1882</v>
      </c>
      <c r="J90" s="288">
        <v>50</v>
      </c>
      <c r="K90" s="302"/>
    </row>
    <row r="91" s="1" customFormat="1" ht="15" customHeight="1">
      <c r="B91" s="313"/>
      <c r="C91" s="288" t="s">
        <v>1907</v>
      </c>
      <c r="D91" s="288"/>
      <c r="E91" s="288"/>
      <c r="F91" s="311" t="s">
        <v>1886</v>
      </c>
      <c r="G91" s="312"/>
      <c r="H91" s="288" t="s">
        <v>1907</v>
      </c>
      <c r="I91" s="288" t="s">
        <v>1882</v>
      </c>
      <c r="J91" s="288">
        <v>50</v>
      </c>
      <c r="K91" s="302"/>
    </row>
    <row r="92" s="1" customFormat="1" ht="15" customHeight="1">
      <c r="B92" s="313"/>
      <c r="C92" s="288" t="s">
        <v>1908</v>
      </c>
      <c r="D92" s="288"/>
      <c r="E92" s="288"/>
      <c r="F92" s="311" t="s">
        <v>1886</v>
      </c>
      <c r="G92" s="312"/>
      <c r="H92" s="288" t="s">
        <v>1909</v>
      </c>
      <c r="I92" s="288" t="s">
        <v>1882</v>
      </c>
      <c r="J92" s="288">
        <v>255</v>
      </c>
      <c r="K92" s="302"/>
    </row>
    <row r="93" s="1" customFormat="1" ht="15" customHeight="1">
      <c r="B93" s="313"/>
      <c r="C93" s="288" t="s">
        <v>1910</v>
      </c>
      <c r="D93" s="288"/>
      <c r="E93" s="288"/>
      <c r="F93" s="311" t="s">
        <v>1880</v>
      </c>
      <c r="G93" s="312"/>
      <c r="H93" s="288" t="s">
        <v>1911</v>
      </c>
      <c r="I93" s="288" t="s">
        <v>1912</v>
      </c>
      <c r="J93" s="288"/>
      <c r="K93" s="302"/>
    </row>
    <row r="94" s="1" customFormat="1" ht="15" customHeight="1">
      <c r="B94" s="313"/>
      <c r="C94" s="288" t="s">
        <v>1913</v>
      </c>
      <c r="D94" s="288"/>
      <c r="E94" s="288"/>
      <c r="F94" s="311" t="s">
        <v>1880</v>
      </c>
      <c r="G94" s="312"/>
      <c r="H94" s="288" t="s">
        <v>1914</v>
      </c>
      <c r="I94" s="288" t="s">
        <v>1915</v>
      </c>
      <c r="J94" s="288"/>
      <c r="K94" s="302"/>
    </row>
    <row r="95" s="1" customFormat="1" ht="15" customHeight="1">
      <c r="B95" s="313"/>
      <c r="C95" s="288" t="s">
        <v>1916</v>
      </c>
      <c r="D95" s="288"/>
      <c r="E95" s="288"/>
      <c r="F95" s="311" t="s">
        <v>1880</v>
      </c>
      <c r="G95" s="312"/>
      <c r="H95" s="288" t="s">
        <v>1916</v>
      </c>
      <c r="I95" s="288" t="s">
        <v>1915</v>
      </c>
      <c r="J95" s="288"/>
      <c r="K95" s="302"/>
    </row>
    <row r="96" s="1" customFormat="1" ht="15" customHeight="1">
      <c r="B96" s="313"/>
      <c r="C96" s="288" t="s">
        <v>39</v>
      </c>
      <c r="D96" s="288"/>
      <c r="E96" s="288"/>
      <c r="F96" s="311" t="s">
        <v>1880</v>
      </c>
      <c r="G96" s="312"/>
      <c r="H96" s="288" t="s">
        <v>1917</v>
      </c>
      <c r="I96" s="288" t="s">
        <v>1915</v>
      </c>
      <c r="J96" s="288"/>
      <c r="K96" s="302"/>
    </row>
    <row r="97" s="1" customFormat="1" ht="15" customHeight="1">
      <c r="B97" s="313"/>
      <c r="C97" s="288" t="s">
        <v>49</v>
      </c>
      <c r="D97" s="288"/>
      <c r="E97" s="288"/>
      <c r="F97" s="311" t="s">
        <v>1880</v>
      </c>
      <c r="G97" s="312"/>
      <c r="H97" s="288" t="s">
        <v>1918</v>
      </c>
      <c r="I97" s="288" t="s">
        <v>1915</v>
      </c>
      <c r="J97" s="288"/>
      <c r="K97" s="302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1919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1874</v>
      </c>
      <c r="D103" s="303"/>
      <c r="E103" s="303"/>
      <c r="F103" s="303" t="s">
        <v>1875</v>
      </c>
      <c r="G103" s="304"/>
      <c r="H103" s="303" t="s">
        <v>55</v>
      </c>
      <c r="I103" s="303" t="s">
        <v>58</v>
      </c>
      <c r="J103" s="303" t="s">
        <v>1876</v>
      </c>
      <c r="K103" s="302"/>
    </row>
    <row r="104" s="1" customFormat="1" ht="17.25" customHeight="1">
      <c r="B104" s="300"/>
      <c r="C104" s="305" t="s">
        <v>1877</v>
      </c>
      <c r="D104" s="305"/>
      <c r="E104" s="305"/>
      <c r="F104" s="306" t="s">
        <v>1878</v>
      </c>
      <c r="G104" s="307"/>
      <c r="H104" s="305"/>
      <c r="I104" s="305"/>
      <c r="J104" s="305" t="s">
        <v>1879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="1" customFormat="1" ht="15" customHeight="1">
      <c r="B106" s="300"/>
      <c r="C106" s="288" t="s">
        <v>54</v>
      </c>
      <c r="D106" s="310"/>
      <c r="E106" s="310"/>
      <c r="F106" s="311" t="s">
        <v>1880</v>
      </c>
      <c r="G106" s="288"/>
      <c r="H106" s="288" t="s">
        <v>1920</v>
      </c>
      <c r="I106" s="288" t="s">
        <v>1882</v>
      </c>
      <c r="J106" s="288">
        <v>20</v>
      </c>
      <c r="K106" s="302"/>
    </row>
    <row r="107" s="1" customFormat="1" ht="15" customHeight="1">
      <c r="B107" s="300"/>
      <c r="C107" s="288" t="s">
        <v>1883</v>
      </c>
      <c r="D107" s="288"/>
      <c r="E107" s="288"/>
      <c r="F107" s="311" t="s">
        <v>1880</v>
      </c>
      <c r="G107" s="288"/>
      <c r="H107" s="288" t="s">
        <v>1920</v>
      </c>
      <c r="I107" s="288" t="s">
        <v>1882</v>
      </c>
      <c r="J107" s="288">
        <v>120</v>
      </c>
      <c r="K107" s="302"/>
    </row>
    <row r="108" s="1" customFormat="1" ht="15" customHeight="1">
      <c r="B108" s="313"/>
      <c r="C108" s="288" t="s">
        <v>1885</v>
      </c>
      <c r="D108" s="288"/>
      <c r="E108" s="288"/>
      <c r="F108" s="311" t="s">
        <v>1886</v>
      </c>
      <c r="G108" s="288"/>
      <c r="H108" s="288" t="s">
        <v>1920</v>
      </c>
      <c r="I108" s="288" t="s">
        <v>1882</v>
      </c>
      <c r="J108" s="288">
        <v>50</v>
      </c>
      <c r="K108" s="302"/>
    </row>
    <row r="109" s="1" customFormat="1" ht="15" customHeight="1">
      <c r="B109" s="313"/>
      <c r="C109" s="288" t="s">
        <v>1888</v>
      </c>
      <c r="D109" s="288"/>
      <c r="E109" s="288"/>
      <c r="F109" s="311" t="s">
        <v>1880</v>
      </c>
      <c r="G109" s="288"/>
      <c r="H109" s="288" t="s">
        <v>1920</v>
      </c>
      <c r="I109" s="288" t="s">
        <v>1890</v>
      </c>
      <c r="J109" s="288"/>
      <c r="K109" s="302"/>
    </row>
    <row r="110" s="1" customFormat="1" ht="15" customHeight="1">
      <c r="B110" s="313"/>
      <c r="C110" s="288" t="s">
        <v>1899</v>
      </c>
      <c r="D110" s="288"/>
      <c r="E110" s="288"/>
      <c r="F110" s="311" t="s">
        <v>1886</v>
      </c>
      <c r="G110" s="288"/>
      <c r="H110" s="288" t="s">
        <v>1920</v>
      </c>
      <c r="I110" s="288" t="s">
        <v>1882</v>
      </c>
      <c r="J110" s="288">
        <v>50</v>
      </c>
      <c r="K110" s="302"/>
    </row>
    <row r="111" s="1" customFormat="1" ht="15" customHeight="1">
      <c r="B111" s="313"/>
      <c r="C111" s="288" t="s">
        <v>1907</v>
      </c>
      <c r="D111" s="288"/>
      <c r="E111" s="288"/>
      <c r="F111" s="311" t="s">
        <v>1886</v>
      </c>
      <c r="G111" s="288"/>
      <c r="H111" s="288" t="s">
        <v>1920</v>
      </c>
      <c r="I111" s="288" t="s">
        <v>1882</v>
      </c>
      <c r="J111" s="288">
        <v>50</v>
      </c>
      <c r="K111" s="302"/>
    </row>
    <row r="112" s="1" customFormat="1" ht="15" customHeight="1">
      <c r="B112" s="313"/>
      <c r="C112" s="288" t="s">
        <v>1905</v>
      </c>
      <c r="D112" s="288"/>
      <c r="E112" s="288"/>
      <c r="F112" s="311" t="s">
        <v>1886</v>
      </c>
      <c r="G112" s="288"/>
      <c r="H112" s="288" t="s">
        <v>1920</v>
      </c>
      <c r="I112" s="288" t="s">
        <v>1882</v>
      </c>
      <c r="J112" s="288">
        <v>50</v>
      </c>
      <c r="K112" s="302"/>
    </row>
    <row r="113" s="1" customFormat="1" ht="15" customHeight="1">
      <c r="B113" s="313"/>
      <c r="C113" s="288" t="s">
        <v>54</v>
      </c>
      <c r="D113" s="288"/>
      <c r="E113" s="288"/>
      <c r="F113" s="311" t="s">
        <v>1880</v>
      </c>
      <c r="G113" s="288"/>
      <c r="H113" s="288" t="s">
        <v>1921</v>
      </c>
      <c r="I113" s="288" t="s">
        <v>1882</v>
      </c>
      <c r="J113" s="288">
        <v>20</v>
      </c>
      <c r="K113" s="302"/>
    </row>
    <row r="114" s="1" customFormat="1" ht="15" customHeight="1">
      <c r="B114" s="313"/>
      <c r="C114" s="288" t="s">
        <v>1922</v>
      </c>
      <c r="D114" s="288"/>
      <c r="E114" s="288"/>
      <c r="F114" s="311" t="s">
        <v>1880</v>
      </c>
      <c r="G114" s="288"/>
      <c r="H114" s="288" t="s">
        <v>1923</v>
      </c>
      <c r="I114" s="288" t="s">
        <v>1882</v>
      </c>
      <c r="J114" s="288">
        <v>120</v>
      </c>
      <c r="K114" s="302"/>
    </row>
    <row r="115" s="1" customFormat="1" ht="15" customHeight="1">
      <c r="B115" s="313"/>
      <c r="C115" s="288" t="s">
        <v>39</v>
      </c>
      <c r="D115" s="288"/>
      <c r="E115" s="288"/>
      <c r="F115" s="311" t="s">
        <v>1880</v>
      </c>
      <c r="G115" s="288"/>
      <c r="H115" s="288" t="s">
        <v>1924</v>
      </c>
      <c r="I115" s="288" t="s">
        <v>1915</v>
      </c>
      <c r="J115" s="288"/>
      <c r="K115" s="302"/>
    </row>
    <row r="116" s="1" customFormat="1" ht="15" customHeight="1">
      <c r="B116" s="313"/>
      <c r="C116" s="288" t="s">
        <v>49</v>
      </c>
      <c r="D116" s="288"/>
      <c r="E116" s="288"/>
      <c r="F116" s="311" t="s">
        <v>1880</v>
      </c>
      <c r="G116" s="288"/>
      <c r="H116" s="288" t="s">
        <v>1925</v>
      </c>
      <c r="I116" s="288" t="s">
        <v>1915</v>
      </c>
      <c r="J116" s="288"/>
      <c r="K116" s="302"/>
    </row>
    <row r="117" s="1" customFormat="1" ht="15" customHeight="1">
      <c r="B117" s="313"/>
      <c r="C117" s="288" t="s">
        <v>58</v>
      </c>
      <c r="D117" s="288"/>
      <c r="E117" s="288"/>
      <c r="F117" s="311" t="s">
        <v>1880</v>
      </c>
      <c r="G117" s="288"/>
      <c r="H117" s="288" t="s">
        <v>1926</v>
      </c>
      <c r="I117" s="288" t="s">
        <v>1927</v>
      </c>
      <c r="J117" s="288"/>
      <c r="K117" s="302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79" t="s">
        <v>1928</v>
      </c>
      <c r="D122" s="279"/>
      <c r="E122" s="279"/>
      <c r="F122" s="279"/>
      <c r="G122" s="279"/>
      <c r="H122" s="279"/>
      <c r="I122" s="279"/>
      <c r="J122" s="279"/>
      <c r="K122" s="330"/>
    </row>
    <row r="123" s="1" customFormat="1" ht="17.25" customHeight="1">
      <c r="B123" s="331"/>
      <c r="C123" s="303" t="s">
        <v>1874</v>
      </c>
      <c r="D123" s="303"/>
      <c r="E123" s="303"/>
      <c r="F123" s="303" t="s">
        <v>1875</v>
      </c>
      <c r="G123" s="304"/>
      <c r="H123" s="303" t="s">
        <v>55</v>
      </c>
      <c r="I123" s="303" t="s">
        <v>58</v>
      </c>
      <c r="J123" s="303" t="s">
        <v>1876</v>
      </c>
      <c r="K123" s="332"/>
    </row>
    <row r="124" s="1" customFormat="1" ht="17.25" customHeight="1">
      <c r="B124" s="331"/>
      <c r="C124" s="305" t="s">
        <v>1877</v>
      </c>
      <c r="D124" s="305"/>
      <c r="E124" s="305"/>
      <c r="F124" s="306" t="s">
        <v>1878</v>
      </c>
      <c r="G124" s="307"/>
      <c r="H124" s="305"/>
      <c r="I124" s="305"/>
      <c r="J124" s="305" t="s">
        <v>1879</v>
      </c>
      <c r="K124" s="332"/>
    </row>
    <row r="125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="1" customFormat="1" ht="15" customHeight="1">
      <c r="B126" s="333"/>
      <c r="C126" s="288" t="s">
        <v>1883</v>
      </c>
      <c r="D126" s="310"/>
      <c r="E126" s="310"/>
      <c r="F126" s="311" t="s">
        <v>1880</v>
      </c>
      <c r="G126" s="288"/>
      <c r="H126" s="288" t="s">
        <v>1920</v>
      </c>
      <c r="I126" s="288" t="s">
        <v>1882</v>
      </c>
      <c r="J126" s="288">
        <v>120</v>
      </c>
      <c r="K126" s="336"/>
    </row>
    <row r="127" s="1" customFormat="1" ht="15" customHeight="1">
      <c r="B127" s="333"/>
      <c r="C127" s="288" t="s">
        <v>1929</v>
      </c>
      <c r="D127" s="288"/>
      <c r="E127" s="288"/>
      <c r="F127" s="311" t="s">
        <v>1880</v>
      </c>
      <c r="G127" s="288"/>
      <c r="H127" s="288" t="s">
        <v>1930</v>
      </c>
      <c r="I127" s="288" t="s">
        <v>1882</v>
      </c>
      <c r="J127" s="288" t="s">
        <v>1931</v>
      </c>
      <c r="K127" s="336"/>
    </row>
    <row r="128" s="1" customFormat="1" ht="15" customHeight="1">
      <c r="B128" s="333"/>
      <c r="C128" s="288" t="s">
        <v>1828</v>
      </c>
      <c r="D128" s="288"/>
      <c r="E128" s="288"/>
      <c r="F128" s="311" t="s">
        <v>1880</v>
      </c>
      <c r="G128" s="288"/>
      <c r="H128" s="288" t="s">
        <v>1932</v>
      </c>
      <c r="I128" s="288" t="s">
        <v>1882</v>
      </c>
      <c r="J128" s="288" t="s">
        <v>1931</v>
      </c>
      <c r="K128" s="336"/>
    </row>
    <row r="129" s="1" customFormat="1" ht="15" customHeight="1">
      <c r="B129" s="333"/>
      <c r="C129" s="288" t="s">
        <v>1891</v>
      </c>
      <c r="D129" s="288"/>
      <c r="E129" s="288"/>
      <c r="F129" s="311" t="s">
        <v>1886</v>
      </c>
      <c r="G129" s="288"/>
      <c r="H129" s="288" t="s">
        <v>1892</v>
      </c>
      <c r="I129" s="288" t="s">
        <v>1882</v>
      </c>
      <c r="J129" s="288">
        <v>15</v>
      </c>
      <c r="K129" s="336"/>
    </row>
    <row r="130" s="1" customFormat="1" ht="15" customHeight="1">
      <c r="B130" s="333"/>
      <c r="C130" s="314" t="s">
        <v>1893</v>
      </c>
      <c r="D130" s="314"/>
      <c r="E130" s="314"/>
      <c r="F130" s="315" t="s">
        <v>1886</v>
      </c>
      <c r="G130" s="314"/>
      <c r="H130" s="314" t="s">
        <v>1894</v>
      </c>
      <c r="I130" s="314" t="s">
        <v>1882</v>
      </c>
      <c r="J130" s="314">
        <v>15</v>
      </c>
      <c r="K130" s="336"/>
    </row>
    <row r="131" s="1" customFormat="1" ht="15" customHeight="1">
      <c r="B131" s="333"/>
      <c r="C131" s="314" t="s">
        <v>1895</v>
      </c>
      <c r="D131" s="314"/>
      <c r="E131" s="314"/>
      <c r="F131" s="315" t="s">
        <v>1886</v>
      </c>
      <c r="G131" s="314"/>
      <c r="H131" s="314" t="s">
        <v>1896</v>
      </c>
      <c r="I131" s="314" t="s">
        <v>1882</v>
      </c>
      <c r="J131" s="314">
        <v>20</v>
      </c>
      <c r="K131" s="336"/>
    </row>
    <row r="132" s="1" customFormat="1" ht="15" customHeight="1">
      <c r="B132" s="333"/>
      <c r="C132" s="314" t="s">
        <v>1897</v>
      </c>
      <c r="D132" s="314"/>
      <c r="E132" s="314"/>
      <c r="F132" s="315" t="s">
        <v>1886</v>
      </c>
      <c r="G132" s="314"/>
      <c r="H132" s="314" t="s">
        <v>1898</v>
      </c>
      <c r="I132" s="314" t="s">
        <v>1882</v>
      </c>
      <c r="J132" s="314">
        <v>20</v>
      </c>
      <c r="K132" s="336"/>
    </row>
    <row r="133" s="1" customFormat="1" ht="15" customHeight="1">
      <c r="B133" s="333"/>
      <c r="C133" s="288" t="s">
        <v>1885</v>
      </c>
      <c r="D133" s="288"/>
      <c r="E133" s="288"/>
      <c r="F133" s="311" t="s">
        <v>1886</v>
      </c>
      <c r="G133" s="288"/>
      <c r="H133" s="288" t="s">
        <v>1920</v>
      </c>
      <c r="I133" s="288" t="s">
        <v>1882</v>
      </c>
      <c r="J133" s="288">
        <v>50</v>
      </c>
      <c r="K133" s="336"/>
    </row>
    <row r="134" s="1" customFormat="1" ht="15" customHeight="1">
      <c r="B134" s="333"/>
      <c r="C134" s="288" t="s">
        <v>1899</v>
      </c>
      <c r="D134" s="288"/>
      <c r="E134" s="288"/>
      <c r="F134" s="311" t="s">
        <v>1886</v>
      </c>
      <c r="G134" s="288"/>
      <c r="H134" s="288" t="s">
        <v>1920</v>
      </c>
      <c r="I134" s="288" t="s">
        <v>1882</v>
      </c>
      <c r="J134" s="288">
        <v>50</v>
      </c>
      <c r="K134" s="336"/>
    </row>
    <row r="135" s="1" customFormat="1" ht="15" customHeight="1">
      <c r="B135" s="333"/>
      <c r="C135" s="288" t="s">
        <v>1905</v>
      </c>
      <c r="D135" s="288"/>
      <c r="E135" s="288"/>
      <c r="F135" s="311" t="s">
        <v>1886</v>
      </c>
      <c r="G135" s="288"/>
      <c r="H135" s="288" t="s">
        <v>1920</v>
      </c>
      <c r="I135" s="288" t="s">
        <v>1882</v>
      </c>
      <c r="J135" s="288">
        <v>50</v>
      </c>
      <c r="K135" s="336"/>
    </row>
    <row r="136" s="1" customFormat="1" ht="15" customHeight="1">
      <c r="B136" s="333"/>
      <c r="C136" s="288" t="s">
        <v>1907</v>
      </c>
      <c r="D136" s="288"/>
      <c r="E136" s="288"/>
      <c r="F136" s="311" t="s">
        <v>1886</v>
      </c>
      <c r="G136" s="288"/>
      <c r="H136" s="288" t="s">
        <v>1920</v>
      </c>
      <c r="I136" s="288" t="s">
        <v>1882</v>
      </c>
      <c r="J136" s="288">
        <v>50</v>
      </c>
      <c r="K136" s="336"/>
    </row>
    <row r="137" s="1" customFormat="1" ht="15" customHeight="1">
      <c r="B137" s="333"/>
      <c r="C137" s="288" t="s">
        <v>1908</v>
      </c>
      <c r="D137" s="288"/>
      <c r="E137" s="288"/>
      <c r="F137" s="311" t="s">
        <v>1886</v>
      </c>
      <c r="G137" s="288"/>
      <c r="H137" s="288" t="s">
        <v>1933</v>
      </c>
      <c r="I137" s="288" t="s">
        <v>1882</v>
      </c>
      <c r="J137" s="288">
        <v>255</v>
      </c>
      <c r="K137" s="336"/>
    </row>
    <row r="138" s="1" customFormat="1" ht="15" customHeight="1">
      <c r="B138" s="333"/>
      <c r="C138" s="288" t="s">
        <v>1910</v>
      </c>
      <c r="D138" s="288"/>
      <c r="E138" s="288"/>
      <c r="F138" s="311" t="s">
        <v>1880</v>
      </c>
      <c r="G138" s="288"/>
      <c r="H138" s="288" t="s">
        <v>1934</v>
      </c>
      <c r="I138" s="288" t="s">
        <v>1912</v>
      </c>
      <c r="J138" s="288"/>
      <c r="K138" s="336"/>
    </row>
    <row r="139" s="1" customFormat="1" ht="15" customHeight="1">
      <c r="B139" s="333"/>
      <c r="C139" s="288" t="s">
        <v>1913</v>
      </c>
      <c r="D139" s="288"/>
      <c r="E139" s="288"/>
      <c r="F139" s="311" t="s">
        <v>1880</v>
      </c>
      <c r="G139" s="288"/>
      <c r="H139" s="288" t="s">
        <v>1935</v>
      </c>
      <c r="I139" s="288" t="s">
        <v>1915</v>
      </c>
      <c r="J139" s="288"/>
      <c r="K139" s="336"/>
    </row>
    <row r="140" s="1" customFormat="1" ht="15" customHeight="1">
      <c r="B140" s="333"/>
      <c r="C140" s="288" t="s">
        <v>1916</v>
      </c>
      <c r="D140" s="288"/>
      <c r="E140" s="288"/>
      <c r="F140" s="311" t="s">
        <v>1880</v>
      </c>
      <c r="G140" s="288"/>
      <c r="H140" s="288" t="s">
        <v>1916</v>
      </c>
      <c r="I140" s="288" t="s">
        <v>1915</v>
      </c>
      <c r="J140" s="288"/>
      <c r="K140" s="336"/>
    </row>
    <row r="141" s="1" customFormat="1" ht="15" customHeight="1">
      <c r="B141" s="333"/>
      <c r="C141" s="288" t="s">
        <v>39</v>
      </c>
      <c r="D141" s="288"/>
      <c r="E141" s="288"/>
      <c r="F141" s="311" t="s">
        <v>1880</v>
      </c>
      <c r="G141" s="288"/>
      <c r="H141" s="288" t="s">
        <v>1936</v>
      </c>
      <c r="I141" s="288" t="s">
        <v>1915</v>
      </c>
      <c r="J141" s="288"/>
      <c r="K141" s="336"/>
    </row>
    <row r="142" s="1" customFormat="1" ht="15" customHeight="1">
      <c r="B142" s="333"/>
      <c r="C142" s="288" t="s">
        <v>1937</v>
      </c>
      <c r="D142" s="288"/>
      <c r="E142" s="288"/>
      <c r="F142" s="311" t="s">
        <v>1880</v>
      </c>
      <c r="G142" s="288"/>
      <c r="H142" s="288" t="s">
        <v>1938</v>
      </c>
      <c r="I142" s="288" t="s">
        <v>1915</v>
      </c>
      <c r="J142" s="288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1939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1874</v>
      </c>
      <c r="D148" s="303"/>
      <c r="E148" s="303"/>
      <c r="F148" s="303" t="s">
        <v>1875</v>
      </c>
      <c r="G148" s="304"/>
      <c r="H148" s="303" t="s">
        <v>55</v>
      </c>
      <c r="I148" s="303" t="s">
        <v>58</v>
      </c>
      <c r="J148" s="303" t="s">
        <v>1876</v>
      </c>
      <c r="K148" s="302"/>
    </row>
    <row r="149" s="1" customFormat="1" ht="17.25" customHeight="1">
      <c r="B149" s="300"/>
      <c r="C149" s="305" t="s">
        <v>1877</v>
      </c>
      <c r="D149" s="305"/>
      <c r="E149" s="305"/>
      <c r="F149" s="306" t="s">
        <v>1878</v>
      </c>
      <c r="G149" s="307"/>
      <c r="H149" s="305"/>
      <c r="I149" s="305"/>
      <c r="J149" s="305" t="s">
        <v>1879</v>
      </c>
      <c r="K149" s="302"/>
    </row>
    <row r="150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="1" customFormat="1" ht="15" customHeight="1">
      <c r="B151" s="313"/>
      <c r="C151" s="340" t="s">
        <v>1883</v>
      </c>
      <c r="D151" s="288"/>
      <c r="E151" s="288"/>
      <c r="F151" s="341" t="s">
        <v>1880</v>
      </c>
      <c r="G151" s="288"/>
      <c r="H151" s="340" t="s">
        <v>1920</v>
      </c>
      <c r="I151" s="340" t="s">
        <v>1882</v>
      </c>
      <c r="J151" s="340">
        <v>120</v>
      </c>
      <c r="K151" s="336"/>
    </row>
    <row r="152" s="1" customFormat="1" ht="15" customHeight="1">
      <c r="B152" s="313"/>
      <c r="C152" s="340" t="s">
        <v>1929</v>
      </c>
      <c r="D152" s="288"/>
      <c r="E152" s="288"/>
      <c r="F152" s="341" t="s">
        <v>1880</v>
      </c>
      <c r="G152" s="288"/>
      <c r="H152" s="340" t="s">
        <v>1940</v>
      </c>
      <c r="I152" s="340" t="s">
        <v>1882</v>
      </c>
      <c r="J152" s="340" t="s">
        <v>1931</v>
      </c>
      <c r="K152" s="336"/>
    </row>
    <row r="153" s="1" customFormat="1" ht="15" customHeight="1">
      <c r="B153" s="313"/>
      <c r="C153" s="340" t="s">
        <v>1828</v>
      </c>
      <c r="D153" s="288"/>
      <c r="E153" s="288"/>
      <c r="F153" s="341" t="s">
        <v>1880</v>
      </c>
      <c r="G153" s="288"/>
      <c r="H153" s="340" t="s">
        <v>1941</v>
      </c>
      <c r="I153" s="340" t="s">
        <v>1882</v>
      </c>
      <c r="J153" s="340" t="s">
        <v>1931</v>
      </c>
      <c r="K153" s="336"/>
    </row>
    <row r="154" s="1" customFormat="1" ht="15" customHeight="1">
      <c r="B154" s="313"/>
      <c r="C154" s="340" t="s">
        <v>1885</v>
      </c>
      <c r="D154" s="288"/>
      <c r="E154" s="288"/>
      <c r="F154" s="341" t="s">
        <v>1886</v>
      </c>
      <c r="G154" s="288"/>
      <c r="H154" s="340" t="s">
        <v>1920</v>
      </c>
      <c r="I154" s="340" t="s">
        <v>1882</v>
      </c>
      <c r="J154" s="340">
        <v>50</v>
      </c>
      <c r="K154" s="336"/>
    </row>
    <row r="155" s="1" customFormat="1" ht="15" customHeight="1">
      <c r="B155" s="313"/>
      <c r="C155" s="340" t="s">
        <v>1888</v>
      </c>
      <c r="D155" s="288"/>
      <c r="E155" s="288"/>
      <c r="F155" s="341" t="s">
        <v>1880</v>
      </c>
      <c r="G155" s="288"/>
      <c r="H155" s="340" t="s">
        <v>1920</v>
      </c>
      <c r="I155" s="340" t="s">
        <v>1890</v>
      </c>
      <c r="J155" s="340"/>
      <c r="K155" s="336"/>
    </row>
    <row r="156" s="1" customFormat="1" ht="15" customHeight="1">
      <c r="B156" s="313"/>
      <c r="C156" s="340" t="s">
        <v>1899</v>
      </c>
      <c r="D156" s="288"/>
      <c r="E156" s="288"/>
      <c r="F156" s="341" t="s">
        <v>1886</v>
      </c>
      <c r="G156" s="288"/>
      <c r="H156" s="340" t="s">
        <v>1920</v>
      </c>
      <c r="I156" s="340" t="s">
        <v>1882</v>
      </c>
      <c r="J156" s="340">
        <v>50</v>
      </c>
      <c r="K156" s="336"/>
    </row>
    <row r="157" s="1" customFormat="1" ht="15" customHeight="1">
      <c r="B157" s="313"/>
      <c r="C157" s="340" t="s">
        <v>1907</v>
      </c>
      <c r="D157" s="288"/>
      <c r="E157" s="288"/>
      <c r="F157" s="341" t="s">
        <v>1886</v>
      </c>
      <c r="G157" s="288"/>
      <c r="H157" s="340" t="s">
        <v>1920</v>
      </c>
      <c r="I157" s="340" t="s">
        <v>1882</v>
      </c>
      <c r="J157" s="340">
        <v>50</v>
      </c>
      <c r="K157" s="336"/>
    </row>
    <row r="158" s="1" customFormat="1" ht="15" customHeight="1">
      <c r="B158" s="313"/>
      <c r="C158" s="340" t="s">
        <v>1905</v>
      </c>
      <c r="D158" s="288"/>
      <c r="E158" s="288"/>
      <c r="F158" s="341" t="s">
        <v>1886</v>
      </c>
      <c r="G158" s="288"/>
      <c r="H158" s="340" t="s">
        <v>1920</v>
      </c>
      <c r="I158" s="340" t="s">
        <v>1882</v>
      </c>
      <c r="J158" s="340">
        <v>50</v>
      </c>
      <c r="K158" s="336"/>
    </row>
    <row r="159" s="1" customFormat="1" ht="15" customHeight="1">
      <c r="B159" s="313"/>
      <c r="C159" s="340" t="s">
        <v>107</v>
      </c>
      <c r="D159" s="288"/>
      <c r="E159" s="288"/>
      <c r="F159" s="341" t="s">
        <v>1880</v>
      </c>
      <c r="G159" s="288"/>
      <c r="H159" s="340" t="s">
        <v>1942</v>
      </c>
      <c r="I159" s="340" t="s">
        <v>1882</v>
      </c>
      <c r="J159" s="340" t="s">
        <v>1943</v>
      </c>
      <c r="K159" s="336"/>
    </row>
    <row r="160" s="1" customFormat="1" ht="15" customHeight="1">
      <c r="B160" s="313"/>
      <c r="C160" s="340" t="s">
        <v>1944</v>
      </c>
      <c r="D160" s="288"/>
      <c r="E160" s="288"/>
      <c r="F160" s="341" t="s">
        <v>1880</v>
      </c>
      <c r="G160" s="288"/>
      <c r="H160" s="340" t="s">
        <v>1945</v>
      </c>
      <c r="I160" s="340" t="s">
        <v>1915</v>
      </c>
      <c r="J160" s="340"/>
      <c r="K160" s="336"/>
    </row>
    <row r="161" s="1" customFormat="1" ht="15" customHeight="1">
      <c r="B161" s="342"/>
      <c r="C161" s="322"/>
      <c r="D161" s="322"/>
      <c r="E161" s="322"/>
      <c r="F161" s="322"/>
      <c r="G161" s="322"/>
      <c r="H161" s="322"/>
      <c r="I161" s="322"/>
      <c r="J161" s="322"/>
      <c r="K161" s="343"/>
    </row>
    <row r="162" s="1" customFormat="1" ht="18.75" customHeight="1">
      <c r="B162" s="324"/>
      <c r="C162" s="334"/>
      <c r="D162" s="334"/>
      <c r="E162" s="334"/>
      <c r="F162" s="344"/>
      <c r="G162" s="334"/>
      <c r="H162" s="334"/>
      <c r="I162" s="334"/>
      <c r="J162" s="334"/>
      <c r="K162" s="324"/>
    </row>
    <row r="163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="1" customFormat="1" ht="45" customHeight="1">
      <c r="B165" s="278"/>
      <c r="C165" s="279" t="s">
        <v>1946</v>
      </c>
      <c r="D165" s="279"/>
      <c r="E165" s="279"/>
      <c r="F165" s="279"/>
      <c r="G165" s="279"/>
      <c r="H165" s="279"/>
      <c r="I165" s="279"/>
      <c r="J165" s="279"/>
      <c r="K165" s="280"/>
    </row>
    <row r="166" s="1" customFormat="1" ht="17.25" customHeight="1">
      <c r="B166" s="278"/>
      <c r="C166" s="303" t="s">
        <v>1874</v>
      </c>
      <c r="D166" s="303"/>
      <c r="E166" s="303"/>
      <c r="F166" s="303" t="s">
        <v>1875</v>
      </c>
      <c r="G166" s="345"/>
      <c r="H166" s="346" t="s">
        <v>55</v>
      </c>
      <c r="I166" s="346" t="s">
        <v>58</v>
      </c>
      <c r="J166" s="303" t="s">
        <v>1876</v>
      </c>
      <c r="K166" s="280"/>
    </row>
    <row r="167" s="1" customFormat="1" ht="17.25" customHeight="1">
      <c r="B167" s="281"/>
      <c r="C167" s="305" t="s">
        <v>1877</v>
      </c>
      <c r="D167" s="305"/>
      <c r="E167" s="305"/>
      <c r="F167" s="306" t="s">
        <v>1878</v>
      </c>
      <c r="G167" s="347"/>
      <c r="H167" s="348"/>
      <c r="I167" s="348"/>
      <c r="J167" s="305" t="s">
        <v>1879</v>
      </c>
      <c r="K167" s="283"/>
    </row>
    <row r="168" s="1" customFormat="1" ht="5.25" customHeight="1">
      <c r="B168" s="313"/>
      <c r="C168" s="308"/>
      <c r="D168" s="308"/>
      <c r="E168" s="308"/>
      <c r="F168" s="308"/>
      <c r="G168" s="309"/>
      <c r="H168" s="308"/>
      <c r="I168" s="308"/>
      <c r="J168" s="308"/>
      <c r="K168" s="336"/>
    </row>
    <row r="169" s="1" customFormat="1" ht="15" customHeight="1">
      <c r="B169" s="313"/>
      <c r="C169" s="288" t="s">
        <v>1883</v>
      </c>
      <c r="D169" s="288"/>
      <c r="E169" s="288"/>
      <c r="F169" s="311" t="s">
        <v>1880</v>
      </c>
      <c r="G169" s="288"/>
      <c r="H169" s="288" t="s">
        <v>1920</v>
      </c>
      <c r="I169" s="288" t="s">
        <v>1882</v>
      </c>
      <c r="J169" s="288">
        <v>120</v>
      </c>
      <c r="K169" s="336"/>
    </row>
    <row r="170" s="1" customFormat="1" ht="15" customHeight="1">
      <c r="B170" s="313"/>
      <c r="C170" s="288" t="s">
        <v>1929</v>
      </c>
      <c r="D170" s="288"/>
      <c r="E170" s="288"/>
      <c r="F170" s="311" t="s">
        <v>1880</v>
      </c>
      <c r="G170" s="288"/>
      <c r="H170" s="288" t="s">
        <v>1930</v>
      </c>
      <c r="I170" s="288" t="s">
        <v>1882</v>
      </c>
      <c r="J170" s="288" t="s">
        <v>1931</v>
      </c>
      <c r="K170" s="336"/>
    </row>
    <row r="171" s="1" customFormat="1" ht="15" customHeight="1">
      <c r="B171" s="313"/>
      <c r="C171" s="288" t="s">
        <v>1828</v>
      </c>
      <c r="D171" s="288"/>
      <c r="E171" s="288"/>
      <c r="F171" s="311" t="s">
        <v>1880</v>
      </c>
      <c r="G171" s="288"/>
      <c r="H171" s="288" t="s">
        <v>1947</v>
      </c>
      <c r="I171" s="288" t="s">
        <v>1882</v>
      </c>
      <c r="J171" s="288" t="s">
        <v>1931</v>
      </c>
      <c r="K171" s="336"/>
    </row>
    <row r="172" s="1" customFormat="1" ht="15" customHeight="1">
      <c r="B172" s="313"/>
      <c r="C172" s="288" t="s">
        <v>1885</v>
      </c>
      <c r="D172" s="288"/>
      <c r="E172" s="288"/>
      <c r="F172" s="311" t="s">
        <v>1886</v>
      </c>
      <c r="G172" s="288"/>
      <c r="H172" s="288" t="s">
        <v>1947</v>
      </c>
      <c r="I172" s="288" t="s">
        <v>1882</v>
      </c>
      <c r="J172" s="288">
        <v>50</v>
      </c>
      <c r="K172" s="336"/>
    </row>
    <row r="173" s="1" customFormat="1" ht="15" customHeight="1">
      <c r="B173" s="313"/>
      <c r="C173" s="288" t="s">
        <v>1888</v>
      </c>
      <c r="D173" s="288"/>
      <c r="E173" s="288"/>
      <c r="F173" s="311" t="s">
        <v>1880</v>
      </c>
      <c r="G173" s="288"/>
      <c r="H173" s="288" t="s">
        <v>1947</v>
      </c>
      <c r="I173" s="288" t="s">
        <v>1890</v>
      </c>
      <c r="J173" s="288"/>
      <c r="K173" s="336"/>
    </row>
    <row r="174" s="1" customFormat="1" ht="15" customHeight="1">
      <c r="B174" s="313"/>
      <c r="C174" s="288" t="s">
        <v>1899</v>
      </c>
      <c r="D174" s="288"/>
      <c r="E174" s="288"/>
      <c r="F174" s="311" t="s">
        <v>1886</v>
      </c>
      <c r="G174" s="288"/>
      <c r="H174" s="288" t="s">
        <v>1947</v>
      </c>
      <c r="I174" s="288" t="s">
        <v>1882</v>
      </c>
      <c r="J174" s="288">
        <v>50</v>
      </c>
      <c r="K174" s="336"/>
    </row>
    <row r="175" s="1" customFormat="1" ht="15" customHeight="1">
      <c r="B175" s="313"/>
      <c r="C175" s="288" t="s">
        <v>1907</v>
      </c>
      <c r="D175" s="288"/>
      <c r="E175" s="288"/>
      <c r="F175" s="311" t="s">
        <v>1886</v>
      </c>
      <c r="G175" s="288"/>
      <c r="H175" s="288" t="s">
        <v>1947</v>
      </c>
      <c r="I175" s="288" t="s">
        <v>1882</v>
      </c>
      <c r="J175" s="288">
        <v>50</v>
      </c>
      <c r="K175" s="336"/>
    </row>
    <row r="176" s="1" customFormat="1" ht="15" customHeight="1">
      <c r="B176" s="313"/>
      <c r="C176" s="288" t="s">
        <v>1905</v>
      </c>
      <c r="D176" s="288"/>
      <c r="E176" s="288"/>
      <c r="F176" s="311" t="s">
        <v>1886</v>
      </c>
      <c r="G176" s="288"/>
      <c r="H176" s="288" t="s">
        <v>1947</v>
      </c>
      <c r="I176" s="288" t="s">
        <v>1882</v>
      </c>
      <c r="J176" s="288">
        <v>50</v>
      </c>
      <c r="K176" s="336"/>
    </row>
    <row r="177" s="1" customFormat="1" ht="15" customHeight="1">
      <c r="B177" s="313"/>
      <c r="C177" s="288" t="s">
        <v>129</v>
      </c>
      <c r="D177" s="288"/>
      <c r="E177" s="288"/>
      <c r="F177" s="311" t="s">
        <v>1880</v>
      </c>
      <c r="G177" s="288"/>
      <c r="H177" s="288" t="s">
        <v>1948</v>
      </c>
      <c r="I177" s="288" t="s">
        <v>1949</v>
      </c>
      <c r="J177" s="288"/>
      <c r="K177" s="336"/>
    </row>
    <row r="178" s="1" customFormat="1" ht="15" customHeight="1">
      <c r="B178" s="313"/>
      <c r="C178" s="288" t="s">
        <v>58</v>
      </c>
      <c r="D178" s="288"/>
      <c r="E178" s="288"/>
      <c r="F178" s="311" t="s">
        <v>1880</v>
      </c>
      <c r="G178" s="288"/>
      <c r="H178" s="288" t="s">
        <v>1950</v>
      </c>
      <c r="I178" s="288" t="s">
        <v>1951</v>
      </c>
      <c r="J178" s="288">
        <v>1</v>
      </c>
      <c r="K178" s="336"/>
    </row>
    <row r="179" s="1" customFormat="1" ht="15" customHeight="1">
      <c r="B179" s="313"/>
      <c r="C179" s="288" t="s">
        <v>54</v>
      </c>
      <c r="D179" s="288"/>
      <c r="E179" s="288"/>
      <c r="F179" s="311" t="s">
        <v>1880</v>
      </c>
      <c r="G179" s="288"/>
      <c r="H179" s="288" t="s">
        <v>1952</v>
      </c>
      <c r="I179" s="288" t="s">
        <v>1882</v>
      </c>
      <c r="J179" s="288">
        <v>20</v>
      </c>
      <c r="K179" s="336"/>
    </row>
    <row r="180" s="1" customFormat="1" ht="15" customHeight="1">
      <c r="B180" s="313"/>
      <c r="C180" s="288" t="s">
        <v>55</v>
      </c>
      <c r="D180" s="288"/>
      <c r="E180" s="288"/>
      <c r="F180" s="311" t="s">
        <v>1880</v>
      </c>
      <c r="G180" s="288"/>
      <c r="H180" s="288" t="s">
        <v>1953</v>
      </c>
      <c r="I180" s="288" t="s">
        <v>1882</v>
      </c>
      <c r="J180" s="288">
        <v>255</v>
      </c>
      <c r="K180" s="336"/>
    </row>
    <row r="181" s="1" customFormat="1" ht="15" customHeight="1">
      <c r="B181" s="313"/>
      <c r="C181" s="288" t="s">
        <v>130</v>
      </c>
      <c r="D181" s="288"/>
      <c r="E181" s="288"/>
      <c r="F181" s="311" t="s">
        <v>1880</v>
      </c>
      <c r="G181" s="288"/>
      <c r="H181" s="288" t="s">
        <v>1844</v>
      </c>
      <c r="I181" s="288" t="s">
        <v>1882</v>
      </c>
      <c r="J181" s="288">
        <v>10</v>
      </c>
      <c r="K181" s="336"/>
    </row>
    <row r="182" s="1" customFormat="1" ht="15" customHeight="1">
      <c r="B182" s="313"/>
      <c r="C182" s="288" t="s">
        <v>131</v>
      </c>
      <c r="D182" s="288"/>
      <c r="E182" s="288"/>
      <c r="F182" s="311" t="s">
        <v>1880</v>
      </c>
      <c r="G182" s="288"/>
      <c r="H182" s="288" t="s">
        <v>1954</v>
      </c>
      <c r="I182" s="288" t="s">
        <v>1915</v>
      </c>
      <c r="J182" s="288"/>
      <c r="K182" s="336"/>
    </row>
    <row r="183" s="1" customFormat="1" ht="15" customHeight="1">
      <c r="B183" s="313"/>
      <c r="C183" s="288" t="s">
        <v>1955</v>
      </c>
      <c r="D183" s="288"/>
      <c r="E183" s="288"/>
      <c r="F183" s="311" t="s">
        <v>1880</v>
      </c>
      <c r="G183" s="288"/>
      <c r="H183" s="288" t="s">
        <v>1956</v>
      </c>
      <c r="I183" s="288" t="s">
        <v>1915</v>
      </c>
      <c r="J183" s="288"/>
      <c r="K183" s="336"/>
    </row>
    <row r="184" s="1" customFormat="1" ht="15" customHeight="1">
      <c r="B184" s="313"/>
      <c r="C184" s="288" t="s">
        <v>1944</v>
      </c>
      <c r="D184" s="288"/>
      <c r="E184" s="288"/>
      <c r="F184" s="311" t="s">
        <v>1880</v>
      </c>
      <c r="G184" s="288"/>
      <c r="H184" s="288" t="s">
        <v>1957</v>
      </c>
      <c r="I184" s="288" t="s">
        <v>1915</v>
      </c>
      <c r="J184" s="288"/>
      <c r="K184" s="336"/>
    </row>
    <row r="185" s="1" customFormat="1" ht="15" customHeight="1">
      <c r="B185" s="313"/>
      <c r="C185" s="288" t="s">
        <v>133</v>
      </c>
      <c r="D185" s="288"/>
      <c r="E185" s="288"/>
      <c r="F185" s="311" t="s">
        <v>1886</v>
      </c>
      <c r="G185" s="288"/>
      <c r="H185" s="288" t="s">
        <v>1958</v>
      </c>
      <c r="I185" s="288" t="s">
        <v>1882</v>
      </c>
      <c r="J185" s="288">
        <v>50</v>
      </c>
      <c r="K185" s="336"/>
    </row>
    <row r="186" s="1" customFormat="1" ht="15" customHeight="1">
      <c r="B186" s="313"/>
      <c r="C186" s="288" t="s">
        <v>1959</v>
      </c>
      <c r="D186" s="288"/>
      <c r="E186" s="288"/>
      <c r="F186" s="311" t="s">
        <v>1886</v>
      </c>
      <c r="G186" s="288"/>
      <c r="H186" s="288" t="s">
        <v>1960</v>
      </c>
      <c r="I186" s="288" t="s">
        <v>1961</v>
      </c>
      <c r="J186" s="288"/>
      <c r="K186" s="336"/>
    </row>
    <row r="187" s="1" customFormat="1" ht="15" customHeight="1">
      <c r="B187" s="313"/>
      <c r="C187" s="288" t="s">
        <v>1962</v>
      </c>
      <c r="D187" s="288"/>
      <c r="E187" s="288"/>
      <c r="F187" s="311" t="s">
        <v>1886</v>
      </c>
      <c r="G187" s="288"/>
      <c r="H187" s="288" t="s">
        <v>1963</v>
      </c>
      <c r="I187" s="288" t="s">
        <v>1961</v>
      </c>
      <c r="J187" s="288"/>
      <c r="K187" s="336"/>
    </row>
    <row r="188" s="1" customFormat="1" ht="15" customHeight="1">
      <c r="B188" s="313"/>
      <c r="C188" s="288" t="s">
        <v>1964</v>
      </c>
      <c r="D188" s="288"/>
      <c r="E188" s="288"/>
      <c r="F188" s="311" t="s">
        <v>1886</v>
      </c>
      <c r="G188" s="288"/>
      <c r="H188" s="288" t="s">
        <v>1965</v>
      </c>
      <c r="I188" s="288" t="s">
        <v>1961</v>
      </c>
      <c r="J188" s="288"/>
      <c r="K188" s="336"/>
    </row>
    <row r="189" s="1" customFormat="1" ht="15" customHeight="1">
      <c r="B189" s="313"/>
      <c r="C189" s="349" t="s">
        <v>1966</v>
      </c>
      <c r="D189" s="288"/>
      <c r="E189" s="288"/>
      <c r="F189" s="311" t="s">
        <v>1886</v>
      </c>
      <c r="G189" s="288"/>
      <c r="H189" s="288" t="s">
        <v>1967</v>
      </c>
      <c r="I189" s="288" t="s">
        <v>1968</v>
      </c>
      <c r="J189" s="350" t="s">
        <v>1969</v>
      </c>
      <c r="K189" s="336"/>
    </row>
    <row r="190" s="1" customFormat="1" ht="15" customHeight="1">
      <c r="B190" s="313"/>
      <c r="C190" s="349" t="s">
        <v>43</v>
      </c>
      <c r="D190" s="288"/>
      <c r="E190" s="288"/>
      <c r="F190" s="311" t="s">
        <v>1880</v>
      </c>
      <c r="G190" s="288"/>
      <c r="H190" s="285" t="s">
        <v>1970</v>
      </c>
      <c r="I190" s="288" t="s">
        <v>1971</v>
      </c>
      <c r="J190" s="288"/>
      <c r="K190" s="336"/>
    </row>
    <row r="191" s="1" customFormat="1" ht="15" customHeight="1">
      <c r="B191" s="313"/>
      <c r="C191" s="349" t="s">
        <v>1972</v>
      </c>
      <c r="D191" s="288"/>
      <c r="E191" s="288"/>
      <c r="F191" s="311" t="s">
        <v>1880</v>
      </c>
      <c r="G191" s="288"/>
      <c r="H191" s="288" t="s">
        <v>1973</v>
      </c>
      <c r="I191" s="288" t="s">
        <v>1915</v>
      </c>
      <c r="J191" s="288"/>
      <c r="K191" s="336"/>
    </row>
    <row r="192" s="1" customFormat="1" ht="15" customHeight="1">
      <c r="B192" s="313"/>
      <c r="C192" s="349" t="s">
        <v>1974</v>
      </c>
      <c r="D192" s="288"/>
      <c r="E192" s="288"/>
      <c r="F192" s="311" t="s">
        <v>1880</v>
      </c>
      <c r="G192" s="288"/>
      <c r="H192" s="288" t="s">
        <v>1975</v>
      </c>
      <c r="I192" s="288" t="s">
        <v>1915</v>
      </c>
      <c r="J192" s="288"/>
      <c r="K192" s="336"/>
    </row>
    <row r="193" s="1" customFormat="1" ht="15" customHeight="1">
      <c r="B193" s="313"/>
      <c r="C193" s="349" t="s">
        <v>1976</v>
      </c>
      <c r="D193" s="288"/>
      <c r="E193" s="288"/>
      <c r="F193" s="311" t="s">
        <v>1886</v>
      </c>
      <c r="G193" s="288"/>
      <c r="H193" s="288" t="s">
        <v>1977</v>
      </c>
      <c r="I193" s="288" t="s">
        <v>1915</v>
      </c>
      <c r="J193" s="288"/>
      <c r="K193" s="336"/>
    </row>
    <row r="194" s="1" customFormat="1" ht="15" customHeight="1">
      <c r="B194" s="342"/>
      <c r="C194" s="351"/>
      <c r="D194" s="322"/>
      <c r="E194" s="322"/>
      <c r="F194" s="322"/>
      <c r="G194" s="322"/>
      <c r="H194" s="322"/>
      <c r="I194" s="322"/>
      <c r="J194" s="322"/>
      <c r="K194" s="343"/>
    </row>
    <row r="195" s="1" customFormat="1" ht="18.75" customHeight="1">
      <c r="B195" s="324"/>
      <c r="C195" s="334"/>
      <c r="D195" s="334"/>
      <c r="E195" s="334"/>
      <c r="F195" s="344"/>
      <c r="G195" s="334"/>
      <c r="H195" s="334"/>
      <c r="I195" s="334"/>
      <c r="J195" s="334"/>
      <c r="K195" s="324"/>
    </row>
    <row r="196" s="1" customFormat="1" ht="18.75" customHeight="1">
      <c r="B196" s="324"/>
      <c r="C196" s="334"/>
      <c r="D196" s="334"/>
      <c r="E196" s="334"/>
      <c r="F196" s="344"/>
      <c r="G196" s="334"/>
      <c r="H196" s="334"/>
      <c r="I196" s="334"/>
      <c r="J196" s="334"/>
      <c r="K196" s="324"/>
    </row>
    <row r="197" s="1" customFormat="1" ht="18.75" customHeight="1">
      <c r="B197" s="296"/>
      <c r="C197" s="296"/>
      <c r="D197" s="296"/>
      <c r="E197" s="296"/>
      <c r="F197" s="296"/>
      <c r="G197" s="296"/>
      <c r="H197" s="296"/>
      <c r="I197" s="296"/>
      <c r="J197" s="296"/>
      <c r="K197" s="296"/>
    </row>
    <row r="198" s="1" customFormat="1" ht="13.5">
      <c r="B198" s="275"/>
      <c r="C198" s="276"/>
      <c r="D198" s="276"/>
      <c r="E198" s="276"/>
      <c r="F198" s="276"/>
      <c r="G198" s="276"/>
      <c r="H198" s="276"/>
      <c r="I198" s="276"/>
      <c r="J198" s="276"/>
      <c r="K198" s="277"/>
    </row>
    <row r="199" s="1" customFormat="1" ht="21">
      <c r="B199" s="278"/>
      <c r="C199" s="279" t="s">
        <v>1978</v>
      </c>
      <c r="D199" s="279"/>
      <c r="E199" s="279"/>
      <c r="F199" s="279"/>
      <c r="G199" s="279"/>
      <c r="H199" s="279"/>
      <c r="I199" s="279"/>
      <c r="J199" s="279"/>
      <c r="K199" s="280"/>
    </row>
    <row r="200" s="1" customFormat="1" ht="25.5" customHeight="1">
      <c r="B200" s="278"/>
      <c r="C200" s="352" t="s">
        <v>1979</v>
      </c>
      <c r="D200" s="352"/>
      <c r="E200" s="352"/>
      <c r="F200" s="352" t="s">
        <v>1980</v>
      </c>
      <c r="G200" s="353"/>
      <c r="H200" s="352" t="s">
        <v>1981</v>
      </c>
      <c r="I200" s="352"/>
      <c r="J200" s="352"/>
      <c r="K200" s="280"/>
    </row>
    <row r="201" s="1" customFormat="1" ht="5.25" customHeight="1">
      <c r="B201" s="313"/>
      <c r="C201" s="308"/>
      <c r="D201" s="308"/>
      <c r="E201" s="308"/>
      <c r="F201" s="308"/>
      <c r="G201" s="334"/>
      <c r="H201" s="308"/>
      <c r="I201" s="308"/>
      <c r="J201" s="308"/>
      <c r="K201" s="336"/>
    </row>
    <row r="202" s="1" customFormat="1" ht="15" customHeight="1">
      <c r="B202" s="313"/>
      <c r="C202" s="288" t="s">
        <v>1971</v>
      </c>
      <c r="D202" s="288"/>
      <c r="E202" s="288"/>
      <c r="F202" s="311" t="s">
        <v>44</v>
      </c>
      <c r="G202" s="288"/>
      <c r="H202" s="288" t="s">
        <v>1982</v>
      </c>
      <c r="I202" s="288"/>
      <c r="J202" s="288"/>
      <c r="K202" s="336"/>
    </row>
    <row r="203" s="1" customFormat="1" ht="15" customHeight="1">
      <c r="B203" s="313"/>
      <c r="C203" s="288"/>
      <c r="D203" s="288"/>
      <c r="E203" s="288"/>
      <c r="F203" s="311" t="s">
        <v>45</v>
      </c>
      <c r="G203" s="288"/>
      <c r="H203" s="288" t="s">
        <v>1983</v>
      </c>
      <c r="I203" s="288"/>
      <c r="J203" s="288"/>
      <c r="K203" s="336"/>
    </row>
    <row r="204" s="1" customFormat="1" ht="15" customHeight="1">
      <c r="B204" s="313"/>
      <c r="C204" s="288"/>
      <c r="D204" s="288"/>
      <c r="E204" s="288"/>
      <c r="F204" s="311" t="s">
        <v>48</v>
      </c>
      <c r="G204" s="288"/>
      <c r="H204" s="288" t="s">
        <v>1984</v>
      </c>
      <c r="I204" s="288"/>
      <c r="J204" s="288"/>
      <c r="K204" s="336"/>
    </row>
    <row r="205" s="1" customFormat="1" ht="15" customHeight="1">
      <c r="B205" s="313"/>
      <c r="C205" s="288"/>
      <c r="D205" s="288"/>
      <c r="E205" s="288"/>
      <c r="F205" s="311" t="s">
        <v>46</v>
      </c>
      <c r="G205" s="288"/>
      <c r="H205" s="288" t="s">
        <v>1985</v>
      </c>
      <c r="I205" s="288"/>
      <c r="J205" s="288"/>
      <c r="K205" s="336"/>
    </row>
    <row r="206" s="1" customFormat="1" ht="15" customHeight="1">
      <c r="B206" s="313"/>
      <c r="C206" s="288"/>
      <c r="D206" s="288"/>
      <c r="E206" s="288"/>
      <c r="F206" s="311" t="s">
        <v>47</v>
      </c>
      <c r="G206" s="288"/>
      <c r="H206" s="288" t="s">
        <v>1986</v>
      </c>
      <c r="I206" s="288"/>
      <c r="J206" s="288"/>
      <c r="K206" s="336"/>
    </row>
    <row r="207" s="1" customFormat="1" ht="15" customHeight="1">
      <c r="B207" s="313"/>
      <c r="C207" s="288"/>
      <c r="D207" s="288"/>
      <c r="E207" s="288"/>
      <c r="F207" s="311"/>
      <c r="G207" s="288"/>
      <c r="H207" s="288"/>
      <c r="I207" s="288"/>
      <c r="J207" s="288"/>
      <c r="K207" s="336"/>
    </row>
    <row r="208" s="1" customFormat="1" ht="15" customHeight="1">
      <c r="B208" s="313"/>
      <c r="C208" s="288" t="s">
        <v>1927</v>
      </c>
      <c r="D208" s="288"/>
      <c r="E208" s="288"/>
      <c r="F208" s="311" t="s">
        <v>80</v>
      </c>
      <c r="G208" s="288"/>
      <c r="H208" s="288" t="s">
        <v>1987</v>
      </c>
      <c r="I208" s="288"/>
      <c r="J208" s="288"/>
      <c r="K208" s="336"/>
    </row>
    <row r="209" s="1" customFormat="1" ht="15" customHeight="1">
      <c r="B209" s="313"/>
      <c r="C209" s="288"/>
      <c r="D209" s="288"/>
      <c r="E209" s="288"/>
      <c r="F209" s="311" t="s">
        <v>1822</v>
      </c>
      <c r="G209" s="288"/>
      <c r="H209" s="288" t="s">
        <v>1823</v>
      </c>
      <c r="I209" s="288"/>
      <c r="J209" s="288"/>
      <c r="K209" s="336"/>
    </row>
    <row r="210" s="1" customFormat="1" ht="15" customHeight="1">
      <c r="B210" s="313"/>
      <c r="C210" s="288"/>
      <c r="D210" s="288"/>
      <c r="E210" s="288"/>
      <c r="F210" s="311" t="s">
        <v>1820</v>
      </c>
      <c r="G210" s="288"/>
      <c r="H210" s="288" t="s">
        <v>1988</v>
      </c>
      <c r="I210" s="288"/>
      <c r="J210" s="288"/>
      <c r="K210" s="336"/>
    </row>
    <row r="211" s="1" customFormat="1" ht="15" customHeight="1">
      <c r="B211" s="354"/>
      <c r="C211" s="288"/>
      <c r="D211" s="288"/>
      <c r="E211" s="288"/>
      <c r="F211" s="311" t="s">
        <v>1824</v>
      </c>
      <c r="G211" s="349"/>
      <c r="H211" s="340" t="s">
        <v>1825</v>
      </c>
      <c r="I211" s="340"/>
      <c r="J211" s="340"/>
      <c r="K211" s="355"/>
    </row>
    <row r="212" s="1" customFormat="1" ht="15" customHeight="1">
      <c r="B212" s="354"/>
      <c r="C212" s="288"/>
      <c r="D212" s="288"/>
      <c r="E212" s="288"/>
      <c r="F212" s="311" t="s">
        <v>1826</v>
      </c>
      <c r="G212" s="349"/>
      <c r="H212" s="340" t="s">
        <v>1269</v>
      </c>
      <c r="I212" s="340"/>
      <c r="J212" s="340"/>
      <c r="K212" s="355"/>
    </row>
    <row r="213" s="1" customFormat="1" ht="15" customHeight="1">
      <c r="B213" s="354"/>
      <c r="C213" s="288"/>
      <c r="D213" s="288"/>
      <c r="E213" s="288"/>
      <c r="F213" s="311"/>
      <c r="G213" s="349"/>
      <c r="H213" s="340"/>
      <c r="I213" s="340"/>
      <c r="J213" s="340"/>
      <c r="K213" s="355"/>
    </row>
    <row r="214" s="1" customFormat="1" ht="15" customHeight="1">
      <c r="B214" s="354"/>
      <c r="C214" s="288" t="s">
        <v>1951</v>
      </c>
      <c r="D214" s="288"/>
      <c r="E214" s="288"/>
      <c r="F214" s="311">
        <v>1</v>
      </c>
      <c r="G214" s="349"/>
      <c r="H214" s="340" t="s">
        <v>1989</v>
      </c>
      <c r="I214" s="340"/>
      <c r="J214" s="340"/>
      <c r="K214" s="355"/>
    </row>
    <row r="215" s="1" customFormat="1" ht="15" customHeight="1">
      <c r="B215" s="354"/>
      <c r="C215" s="288"/>
      <c r="D215" s="288"/>
      <c r="E215" s="288"/>
      <c r="F215" s="311">
        <v>2</v>
      </c>
      <c r="G215" s="349"/>
      <c r="H215" s="340" t="s">
        <v>1990</v>
      </c>
      <c r="I215" s="340"/>
      <c r="J215" s="340"/>
      <c r="K215" s="355"/>
    </row>
    <row r="216" s="1" customFormat="1" ht="15" customHeight="1">
      <c r="B216" s="354"/>
      <c r="C216" s="288"/>
      <c r="D216" s="288"/>
      <c r="E216" s="288"/>
      <c r="F216" s="311">
        <v>3</v>
      </c>
      <c r="G216" s="349"/>
      <c r="H216" s="340" t="s">
        <v>1991</v>
      </c>
      <c r="I216" s="340"/>
      <c r="J216" s="340"/>
      <c r="K216" s="355"/>
    </row>
    <row r="217" s="1" customFormat="1" ht="15" customHeight="1">
      <c r="B217" s="354"/>
      <c r="C217" s="288"/>
      <c r="D217" s="288"/>
      <c r="E217" s="288"/>
      <c r="F217" s="311">
        <v>4</v>
      </c>
      <c r="G217" s="349"/>
      <c r="H217" s="340" t="s">
        <v>1992</v>
      </c>
      <c r="I217" s="340"/>
      <c r="J217" s="340"/>
      <c r="K217" s="355"/>
    </row>
    <row r="218" s="1" customFormat="1" ht="12.75" customHeight="1">
      <c r="B218" s="356"/>
      <c r="C218" s="357"/>
      <c r="D218" s="357"/>
      <c r="E218" s="357"/>
      <c r="F218" s="357"/>
      <c r="G218" s="357"/>
      <c r="H218" s="357"/>
      <c r="I218" s="357"/>
      <c r="J218" s="357"/>
      <c r="K218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HANOUS-06\HonzaK</dc:creator>
  <cp:lastModifiedBy>HANOUS-06\HonzaK</cp:lastModifiedBy>
  <dcterms:created xsi:type="dcterms:W3CDTF">2023-03-06T06:53:05Z</dcterms:created>
  <dcterms:modified xsi:type="dcterms:W3CDTF">2023-03-06T06:53:18Z</dcterms:modified>
</cp:coreProperties>
</file>